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9360" windowHeight="5010" firstSheet="2" activeTab="3"/>
  </bookViews>
  <sheets>
    <sheet name="0000000" sheetId="1" state="veryHidden" r:id="rId1"/>
    <sheet name="income" sheetId="2" r:id="rId2"/>
    <sheet name="IC1099A" sheetId="3" r:id="rId3"/>
    <sheet name="BS1099A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3">'BS1099A'!$A$1:$H$53</definedName>
    <definedName name="_xlnm.Print_Area" localSheetId="2">'IC1099A'!$A$1:$G$115</definedName>
    <definedName name="_xlnm.Print_Area" localSheetId="1">'income'!$A$1:$M$40</definedName>
  </definedNames>
  <calcPr fullCalcOnLoad="1"/>
</workbook>
</file>

<file path=xl/sharedStrings.xml><?xml version="1.0" encoding="utf-8"?>
<sst xmlns="http://schemas.openxmlformats.org/spreadsheetml/2006/main" count="231" uniqueCount="158">
  <si>
    <t>CUMULATIVE QUARTER</t>
  </si>
  <si>
    <t>RM'000</t>
  </si>
  <si>
    <t>(a)</t>
  </si>
  <si>
    <t>Turnover</t>
  </si>
  <si>
    <t>(b)</t>
  </si>
  <si>
    <t>Investment income</t>
  </si>
  <si>
    <t>(c)</t>
  </si>
  <si>
    <t>Interest on borrowings</t>
  </si>
  <si>
    <t>Depreciation and amortisation</t>
  </si>
  <si>
    <t>(d)</t>
  </si>
  <si>
    <t>(e)</t>
  </si>
  <si>
    <t>(f)</t>
  </si>
  <si>
    <t>interests and extraordinary items</t>
  </si>
  <si>
    <t>Taxation</t>
  </si>
  <si>
    <t>GROUP</t>
  </si>
  <si>
    <t>%</t>
  </si>
  <si>
    <t>COMPANY</t>
  </si>
  <si>
    <t>Profit before taxation</t>
  </si>
  <si>
    <t>Reserves</t>
  </si>
  <si>
    <t xml:space="preserve">         Capital Reserve</t>
  </si>
  <si>
    <t xml:space="preserve">         Statutory Reserve</t>
  </si>
  <si>
    <t xml:space="preserve">         Others-provide details, if material</t>
  </si>
  <si>
    <t>CHANGE</t>
  </si>
  <si>
    <t>Income Statement</t>
  </si>
  <si>
    <t>borrowings, depreciation and tax</t>
  </si>
  <si>
    <t xml:space="preserve">Operating profit before interest on </t>
  </si>
  <si>
    <t xml:space="preserve">COMPANY ANNOUNCEMENT </t>
  </si>
  <si>
    <t>PRELIMINARY FINAL STATEMENT AND DIVIDEND ANNOUNCEMENT</t>
  </si>
  <si>
    <t>1.</t>
  </si>
  <si>
    <t>2.</t>
  </si>
  <si>
    <t>3.</t>
  </si>
  <si>
    <t xml:space="preserve">The Board of Directors of LB Aluminium Berhad is pleased to announce the unaudited result of the Group and of the Company for </t>
  </si>
  <si>
    <t>the year ended 30th April 1999.</t>
  </si>
  <si>
    <t>Stocks</t>
  </si>
  <si>
    <t>income</t>
  </si>
  <si>
    <t xml:space="preserve">Other income including interest </t>
  </si>
  <si>
    <t xml:space="preserve">Profit after taxation attributatable </t>
  </si>
  <si>
    <t>to members</t>
  </si>
  <si>
    <t>extraordinary items</t>
  </si>
  <si>
    <t>Long term borrowings (unsecured)</t>
  </si>
  <si>
    <t>Deferred taxation</t>
  </si>
  <si>
    <t>Hire-purchase creditors</t>
  </si>
  <si>
    <t>Shareholders' funds</t>
  </si>
  <si>
    <t>Revaluation reserve</t>
  </si>
  <si>
    <t>Retained profits</t>
  </si>
  <si>
    <t>Share capital</t>
  </si>
  <si>
    <t>Expenditure carried forward</t>
  </si>
  <si>
    <t>Net current assets</t>
  </si>
  <si>
    <t>Proposed dividend</t>
  </si>
  <si>
    <t>Fixed assets</t>
  </si>
  <si>
    <t>Interest in subsidiary companies</t>
  </si>
  <si>
    <t>Intangible assets</t>
  </si>
  <si>
    <t>Current assets</t>
  </si>
  <si>
    <t>Trade debtors</t>
  </si>
  <si>
    <t>Other debtors, deposits and prepayment</t>
  </si>
  <si>
    <t>Short term deposits</t>
  </si>
  <si>
    <t>Cash &amp; bank balances</t>
  </si>
  <si>
    <t>Current liabilities</t>
  </si>
  <si>
    <t>Short term borrowings (unsecured)</t>
  </si>
  <si>
    <t>Trade creditors</t>
  </si>
  <si>
    <t>Other creditors, deposits  and accruals</t>
  </si>
  <si>
    <t>Hire purchase creditors</t>
  </si>
  <si>
    <t>Provision for taxation</t>
  </si>
  <si>
    <t>30/04/1999</t>
  </si>
  <si>
    <t>CONSOLIDATED INCOME STATEMENT</t>
  </si>
  <si>
    <t>INDIVIDUAL PERIOD</t>
  </si>
  <si>
    <t>YEAR</t>
  </si>
  <si>
    <t>CORRESPONDING</t>
  </si>
  <si>
    <t>QUARTER</t>
  </si>
  <si>
    <t>PRECEDING</t>
  </si>
  <si>
    <t xml:space="preserve">Operating profit / (loss) before </t>
  </si>
  <si>
    <t xml:space="preserve">interest on borrowings, </t>
  </si>
  <si>
    <t xml:space="preserve">depreciation and </t>
  </si>
  <si>
    <t>amortisation, exceptional</t>
  </si>
  <si>
    <t>interests and extraordinary</t>
  </si>
  <si>
    <t>items</t>
  </si>
  <si>
    <t>Less interest on borrowings</t>
  </si>
  <si>
    <t xml:space="preserve">Less depreciation and </t>
  </si>
  <si>
    <t>amortisation</t>
  </si>
  <si>
    <t>Exceptional items</t>
  </si>
  <si>
    <t xml:space="preserve">Operating profit / (loss) after </t>
  </si>
  <si>
    <t>interest on borrowings,</t>
  </si>
  <si>
    <t>depreciation and</t>
  </si>
  <si>
    <t>amortisation and exceptional</t>
  </si>
  <si>
    <t>items but before income tax,</t>
  </si>
  <si>
    <t>minority interests and</t>
  </si>
  <si>
    <t>extraorinary items</t>
  </si>
  <si>
    <t>Share in the results of</t>
  </si>
  <si>
    <t>associated companies</t>
  </si>
  <si>
    <t>(g)</t>
  </si>
  <si>
    <t>Profit / (loss) before taxation,</t>
  </si>
  <si>
    <t>minory interest and</t>
  </si>
  <si>
    <t>(h)</t>
  </si>
  <si>
    <t>(i)</t>
  </si>
  <si>
    <t>(i)   Profit / (loss) after taxation</t>
  </si>
  <si>
    <t xml:space="preserve">Other income including </t>
  </si>
  <si>
    <t>interest income</t>
  </si>
  <si>
    <t xml:space="preserve">       attributable to members of</t>
  </si>
  <si>
    <t xml:space="preserve">       the company</t>
  </si>
  <si>
    <t>(j)</t>
  </si>
  <si>
    <t xml:space="preserve">        before deducting minority</t>
  </si>
  <si>
    <t xml:space="preserve">        interests</t>
  </si>
  <si>
    <t>(ii) Less minority interests</t>
  </si>
  <si>
    <t>(k)</t>
  </si>
  <si>
    <t>attributable to members of</t>
  </si>
  <si>
    <t>the company</t>
  </si>
  <si>
    <t>(i)  Extraordinary items</t>
  </si>
  <si>
    <t>(iii)Extraordinary items</t>
  </si>
  <si>
    <t>(l)</t>
  </si>
  <si>
    <t>and extraordinary items</t>
  </si>
  <si>
    <t>Earnings per share based</t>
  </si>
  <si>
    <t>on 2(j) above after deducting</t>
  </si>
  <si>
    <t>any provision for preference</t>
  </si>
  <si>
    <t>dividends if any</t>
  </si>
  <si>
    <t>(i)  Basic (based on ordinary</t>
  </si>
  <si>
    <t xml:space="preserve">       shares - sen)</t>
  </si>
  <si>
    <t>(ii) Fully diluted (based on</t>
  </si>
  <si>
    <t xml:space="preserve">       ordinary shares - sen)</t>
  </si>
  <si>
    <t>4.</t>
  </si>
  <si>
    <t>5.</t>
  </si>
  <si>
    <t>Dividend per share (sen)</t>
  </si>
  <si>
    <t>Dividend Description</t>
  </si>
  <si>
    <t>CUMULATIVE PERIOD</t>
  </si>
  <si>
    <t>CURRENT YEAR</t>
  </si>
  <si>
    <t>TO DATE</t>
  </si>
  <si>
    <t>Profit / (loss) after taxation,</t>
  </si>
  <si>
    <t>CONSOLIDATED BALANCE SHEET</t>
  </si>
  <si>
    <t>AS AT END OF</t>
  </si>
  <si>
    <t>items, income tax, minority</t>
  </si>
  <si>
    <t>PRECEDING FINANCIAL</t>
  </si>
  <si>
    <t>YEAR END</t>
  </si>
  <si>
    <t xml:space="preserve">PRECEDING </t>
  </si>
  <si>
    <t>AS AT</t>
  </si>
  <si>
    <t xml:space="preserve">AS AT </t>
  </si>
  <si>
    <t>END OF</t>
  </si>
  <si>
    <t>CURRENT</t>
  </si>
  <si>
    <t>Net tangible assets per share (RM)</t>
  </si>
  <si>
    <t>Remark :</t>
  </si>
  <si>
    <t xml:space="preserve">CURRENT </t>
  </si>
  <si>
    <t>Long term investments</t>
  </si>
  <si>
    <t>Minority interest</t>
  </si>
  <si>
    <t>Other long term liabilities</t>
  </si>
  <si>
    <t>Net tangible assets per share (sen)</t>
  </si>
  <si>
    <t>PERIOD</t>
  </si>
  <si>
    <t>31/01/2000</t>
  </si>
  <si>
    <t>31/01/1999</t>
  </si>
  <si>
    <t>No dividend has been declared for this third quarter</t>
  </si>
  <si>
    <t>18.35 sen</t>
  </si>
  <si>
    <t>5.57 sen</t>
  </si>
  <si>
    <t>RM1.31</t>
  </si>
  <si>
    <t>RM1.49</t>
  </si>
  <si>
    <t>FINANCIAL</t>
  </si>
  <si>
    <t>31ST JANUARY 2000</t>
  </si>
  <si>
    <t>The Board of Directors of LB Aluminium Berhad is pleased to announce the unaudited results of the Group for the</t>
  </si>
  <si>
    <t>Third Quarter of the financial period ended 31st January 2000</t>
  </si>
  <si>
    <t>QUARTERLY REPORT ON CONSOLIDATED RESULTS FOR THE THIRD QUARTER ENDED</t>
  </si>
  <si>
    <t>There is no preceding corresponding quarterly results as this is the first report prepared for this quarter by the Group</t>
  </si>
  <si>
    <t>(These figures have not been audited)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</si>
</sst>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"/>
    <numFmt numFmtId="175" formatCode="0_);\(0\)"/>
    <numFmt numFmtId="176" formatCode="#,##0.0_);\(#,##0.0\)"/>
  </numFmts>
  <fonts count="14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0"/>
      <name val="Footlight MT Light"/>
      <family val="1"/>
    </font>
    <font>
      <sz val="10"/>
      <name val="Footlight MT Light"/>
      <family val="1"/>
    </font>
    <font>
      <b/>
      <sz val="12"/>
      <name val="Footlight MT Light"/>
      <family val="1"/>
    </font>
    <font>
      <u val="single"/>
      <sz val="10"/>
      <name val="Footlight MT Light"/>
      <family val="1"/>
    </font>
    <font>
      <b/>
      <sz val="9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u val="single"/>
      <sz val="11"/>
      <name val="Footlight MT Light"/>
      <family val="1"/>
    </font>
    <font>
      <sz val="11"/>
      <name val="Book Antiqua"/>
      <family val="0"/>
    </font>
    <font>
      <i/>
      <sz val="11"/>
      <name val="Footlight MT Light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0" fontId="6" fillId="0" borderId="0" xfId="0" applyFont="1" applyAlignment="1">
      <alignment/>
    </xf>
    <xf numFmtId="10" fontId="5" fillId="0" borderId="0" xfId="19" applyNumberFormat="1" applyFont="1" applyAlignment="1">
      <alignment horizontal="center"/>
    </xf>
    <xf numFmtId="10" fontId="5" fillId="0" borderId="1" xfId="19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3" xfId="0" applyFont="1" applyBorder="1" applyAlignment="1">
      <alignment/>
    </xf>
    <xf numFmtId="10" fontId="5" fillId="0" borderId="4" xfId="19" applyNumberFormat="1" applyFont="1" applyBorder="1" applyAlignment="1">
      <alignment horizontal="center"/>
    </xf>
    <xf numFmtId="43" fontId="5" fillId="0" borderId="5" xfId="0" applyNumberFormat="1" applyFont="1" applyBorder="1" applyAlignment="1">
      <alignment/>
    </xf>
    <xf numFmtId="43" fontId="5" fillId="0" borderId="3" xfId="0" applyNumberFormat="1" applyFont="1" applyBorder="1" applyAlignment="1">
      <alignment/>
    </xf>
    <xf numFmtId="10" fontId="5" fillId="0" borderId="0" xfId="19" applyNumberFormat="1" applyFont="1" applyAlignment="1">
      <alignment/>
    </xf>
    <xf numFmtId="10" fontId="5" fillId="0" borderId="0" xfId="19" applyNumberFormat="1" applyFont="1" applyBorder="1" applyAlignment="1">
      <alignment/>
    </xf>
    <xf numFmtId="10" fontId="5" fillId="0" borderId="3" xfId="19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172" fontId="5" fillId="0" borderId="9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0" fontId="4" fillId="0" borderId="11" xfId="19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10" fontId="5" fillId="0" borderId="1" xfId="19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0" fontId="5" fillId="0" borderId="0" xfId="19" applyNumberFormat="1" applyFont="1" applyBorder="1" applyAlignment="1">
      <alignment vertical="center"/>
    </xf>
    <xf numFmtId="10" fontId="4" fillId="0" borderId="1" xfId="19" applyNumberFormat="1" applyFont="1" applyBorder="1" applyAlignment="1">
      <alignment horizontal="center" vertical="center"/>
    </xf>
    <xf numFmtId="10" fontId="8" fillId="0" borderId="0" xfId="19" applyNumberFormat="1" applyFont="1" applyBorder="1" applyAlignment="1">
      <alignment horizontal="center" vertical="center"/>
    </xf>
    <xf numFmtId="10" fontId="8" fillId="0" borderId="1" xfId="19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0" fontId="4" fillId="0" borderId="0" xfId="19" applyNumberFormat="1" applyFont="1" applyBorder="1" applyAlignment="1">
      <alignment horizontal="center" vertical="center"/>
    </xf>
    <xf numFmtId="37" fontId="9" fillId="0" borderId="12" xfId="15" applyNumberFormat="1" applyFont="1" applyBorder="1" applyAlignment="1">
      <alignment horizontal="right"/>
    </xf>
    <xf numFmtId="37" fontId="9" fillId="0" borderId="12" xfId="15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72" fontId="9" fillId="0" borderId="14" xfId="15" applyNumberFormat="1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9" fillId="0" borderId="15" xfId="0" applyFont="1" applyBorder="1" applyAlignment="1">
      <alignment/>
    </xf>
    <xf numFmtId="37" fontId="9" fillId="0" borderId="15" xfId="15" applyNumberFormat="1" applyFont="1" applyBorder="1" applyAlignment="1">
      <alignment/>
    </xf>
    <xf numFmtId="0" fontId="9" fillId="0" borderId="12" xfId="0" applyFont="1" applyBorder="1" applyAlignment="1">
      <alignment/>
    </xf>
    <xf numFmtId="37" fontId="9" fillId="0" borderId="13" xfId="15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0" fontId="9" fillId="0" borderId="14" xfId="0" applyFont="1" applyBorder="1" applyAlignment="1" quotePrefix="1">
      <alignment/>
    </xf>
    <xf numFmtId="37" fontId="9" fillId="0" borderId="14" xfId="15" applyNumberFormat="1" applyFont="1" applyBorder="1" applyAlignment="1">
      <alignment/>
    </xf>
    <xf numFmtId="37" fontId="9" fillId="0" borderId="13" xfId="15" applyNumberFormat="1" applyFont="1" applyBorder="1" applyAlignment="1">
      <alignment horizontal="right"/>
    </xf>
    <xf numFmtId="39" fontId="9" fillId="0" borderId="13" xfId="15" applyNumberFormat="1" applyFont="1" applyBorder="1" applyAlignment="1">
      <alignment/>
    </xf>
    <xf numFmtId="0" fontId="9" fillId="0" borderId="12" xfId="0" applyFont="1" applyBorder="1" applyAlignment="1" quotePrefix="1">
      <alignment/>
    </xf>
    <xf numFmtId="39" fontId="9" fillId="0" borderId="12" xfId="15" applyNumberFormat="1" applyFont="1" applyBorder="1" applyAlignment="1">
      <alignment horizontal="right"/>
    </xf>
    <xf numFmtId="39" fontId="9" fillId="0" borderId="16" xfId="15" applyNumberFormat="1" applyFont="1" applyBorder="1" applyAlignment="1">
      <alignment horizontal="right"/>
    </xf>
    <xf numFmtId="172" fontId="9" fillId="0" borderId="17" xfId="15" applyNumberFormat="1" applyFont="1" applyBorder="1" applyAlignment="1">
      <alignment horizontal="left"/>
    </xf>
    <xf numFmtId="172" fontId="9" fillId="0" borderId="18" xfId="15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72" fontId="9" fillId="0" borderId="20" xfId="15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0" borderId="20" xfId="15" applyNumberFormat="1" applyFont="1" applyBorder="1" applyAlignment="1">
      <alignment horizontal="right"/>
    </xf>
    <xf numFmtId="172" fontId="9" fillId="0" borderId="22" xfId="15" applyNumberFormat="1" applyFont="1" applyBorder="1" applyAlignment="1">
      <alignment horizontal="right"/>
    </xf>
    <xf numFmtId="172" fontId="9" fillId="0" borderId="13" xfId="15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172" fontId="9" fillId="0" borderId="7" xfId="15" applyNumberFormat="1" applyFont="1" applyBorder="1" applyAlignment="1">
      <alignment/>
    </xf>
    <xf numFmtId="172" fontId="9" fillId="0" borderId="24" xfId="15" applyNumberFormat="1" applyFont="1" applyBorder="1" applyAlignment="1">
      <alignment/>
    </xf>
    <xf numFmtId="172" fontId="9" fillId="0" borderId="15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37" fontId="9" fillId="0" borderId="0" xfId="15" applyNumberFormat="1" applyFont="1" applyAlignment="1">
      <alignment/>
    </xf>
    <xf numFmtId="0" fontId="13" fillId="0" borderId="0" xfId="0" applyFont="1" applyAlignment="1">
      <alignment/>
    </xf>
    <xf numFmtId="37" fontId="9" fillId="0" borderId="19" xfId="15" applyNumberFormat="1" applyFont="1" applyBorder="1" applyAlignment="1">
      <alignment/>
    </xf>
    <xf numFmtId="37" fontId="9" fillId="0" borderId="21" xfId="15" applyNumberFormat="1" applyFont="1" applyBorder="1" applyAlignment="1">
      <alignment/>
    </xf>
    <xf numFmtId="37" fontId="9" fillId="0" borderId="23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37" fontId="9" fillId="0" borderId="7" xfId="15" applyNumberFormat="1" applyFont="1" applyBorder="1" applyAlignment="1">
      <alignment/>
    </xf>
    <xf numFmtId="172" fontId="9" fillId="0" borderId="0" xfId="15" applyNumberFormat="1" applyFont="1" applyAlignment="1">
      <alignment vertical="center"/>
    </xf>
    <xf numFmtId="37" fontId="9" fillId="0" borderId="9" xfId="15" applyNumberFormat="1" applyFont="1" applyBorder="1" applyAlignment="1">
      <alignment vertical="center"/>
    </xf>
    <xf numFmtId="37" fontId="9" fillId="0" borderId="0" xfId="15" applyNumberFormat="1" applyFont="1" applyBorder="1" applyAlignment="1">
      <alignment vertical="center"/>
    </xf>
    <xf numFmtId="37" fontId="9" fillId="0" borderId="25" xfId="15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5" fillId="0" borderId="10" xfId="19" applyNumberFormat="1" applyFont="1" applyBorder="1" applyAlignment="1">
      <alignment horizontal="center" vertical="center"/>
    </xf>
    <xf numFmtId="10" fontId="5" fillId="0" borderId="11" xfId="1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6981"/>
  </sheetViews>
  <sheetFormatPr defaultColWidth="9.14062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6" sqref="A6"/>
    </sheetView>
  </sheetViews>
  <sheetFormatPr defaultColWidth="9.140625" defaultRowHeight="13.5"/>
  <cols>
    <col min="1" max="1" width="3.28125" style="2" customWidth="1"/>
    <col min="2" max="2" width="3.140625" style="2" customWidth="1"/>
    <col min="3" max="3" width="30.140625" style="2" customWidth="1"/>
    <col min="4" max="5" width="11.7109375" style="2" customWidth="1"/>
    <col min="6" max="6" width="1.7109375" style="2" customWidth="1"/>
    <col min="7" max="7" width="8.7109375" style="5" hidden="1" customWidth="1"/>
    <col min="8" max="8" width="1.7109375" style="2" hidden="1" customWidth="1"/>
    <col min="9" max="10" width="11.7109375" style="2" customWidth="1"/>
    <col min="11" max="11" width="1.7109375" style="2" customWidth="1"/>
    <col min="12" max="12" width="9.7109375" style="15" customWidth="1"/>
    <col min="13" max="13" width="9.7109375" style="5" customWidth="1"/>
    <col min="14" max="16384" width="9.140625" style="2" customWidth="1"/>
  </cols>
  <sheetData>
    <row r="1" spans="1:13" ht="15.75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75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8" customHeight="1">
      <c r="A4" s="4"/>
    </row>
    <row r="5" ht="12.75">
      <c r="A5" s="2" t="s">
        <v>31</v>
      </c>
    </row>
    <row r="6" ht="12.75">
      <c r="A6" s="2" t="s">
        <v>32</v>
      </c>
    </row>
    <row r="8" spans="1:2" ht="13.5" thickBot="1">
      <c r="A8" s="1"/>
      <c r="B8" s="1"/>
    </row>
    <row r="9" spans="1:13" ht="18" customHeight="1">
      <c r="A9" s="25"/>
      <c r="B9" s="26"/>
      <c r="C9" s="25"/>
      <c r="D9" s="117" t="s">
        <v>14</v>
      </c>
      <c r="E9" s="118"/>
      <c r="F9" s="27"/>
      <c r="G9" s="28"/>
      <c r="H9" s="25"/>
      <c r="I9" s="117" t="s">
        <v>16</v>
      </c>
      <c r="J9" s="118"/>
      <c r="K9" s="29"/>
      <c r="L9" s="121" t="s">
        <v>22</v>
      </c>
      <c r="M9" s="122"/>
    </row>
    <row r="10" spans="1:13" ht="18" customHeight="1" hidden="1">
      <c r="A10" s="25"/>
      <c r="B10" s="25"/>
      <c r="C10" s="25"/>
      <c r="D10" s="119" t="s">
        <v>0</v>
      </c>
      <c r="E10" s="120"/>
      <c r="F10" s="32"/>
      <c r="G10" s="33"/>
      <c r="H10" s="25"/>
      <c r="I10" s="34" t="s">
        <v>0</v>
      </c>
      <c r="J10" s="32"/>
      <c r="K10" s="35"/>
      <c r="L10" s="36"/>
      <c r="M10" s="33"/>
    </row>
    <row r="11" spans="1:13" ht="18" customHeight="1">
      <c r="A11" s="25"/>
      <c r="B11" s="25"/>
      <c r="C11" s="25"/>
      <c r="D11" s="30">
        <v>1999</v>
      </c>
      <c r="E11" s="31">
        <v>1998</v>
      </c>
      <c r="F11" s="31"/>
      <c r="G11" s="37" t="s">
        <v>15</v>
      </c>
      <c r="H11" s="25"/>
      <c r="I11" s="30">
        <v>1999</v>
      </c>
      <c r="J11" s="31">
        <v>1998</v>
      </c>
      <c r="K11" s="35"/>
      <c r="L11" s="38" t="s">
        <v>14</v>
      </c>
      <c r="M11" s="39" t="s">
        <v>16</v>
      </c>
    </row>
    <row r="12" spans="1:13" ht="18" customHeight="1">
      <c r="A12" s="25"/>
      <c r="B12" s="25"/>
      <c r="C12" s="40" t="s">
        <v>23</v>
      </c>
      <c r="D12" s="30" t="s">
        <v>1</v>
      </c>
      <c r="E12" s="31" t="s">
        <v>1</v>
      </c>
      <c r="F12" s="31"/>
      <c r="G12" s="37"/>
      <c r="H12" s="25"/>
      <c r="I12" s="30" t="s">
        <v>1</v>
      </c>
      <c r="J12" s="31" t="s">
        <v>1</v>
      </c>
      <c r="K12" s="35"/>
      <c r="L12" s="41" t="s">
        <v>15</v>
      </c>
      <c r="M12" s="37" t="s">
        <v>15</v>
      </c>
    </row>
    <row r="13" spans="4:13" ht="12.75">
      <c r="D13" s="7"/>
      <c r="E13" s="8"/>
      <c r="F13" s="8"/>
      <c r="G13" s="6"/>
      <c r="I13" s="7"/>
      <c r="J13" s="8"/>
      <c r="K13" s="8"/>
      <c r="L13" s="16"/>
      <c r="M13" s="6"/>
    </row>
    <row r="14" spans="1:13" ht="12.75">
      <c r="A14" s="23" t="s">
        <v>28</v>
      </c>
      <c r="B14" s="2" t="s">
        <v>2</v>
      </c>
      <c r="C14" s="2" t="s">
        <v>3</v>
      </c>
      <c r="D14" s="9">
        <v>98191</v>
      </c>
      <c r="E14" s="10">
        <v>108657</v>
      </c>
      <c r="F14" s="10"/>
      <c r="G14" s="6">
        <f>(D14-E14)/E14</f>
        <v>-0.09632145190829859</v>
      </c>
      <c r="I14" s="9">
        <v>94984</v>
      </c>
      <c r="J14" s="10">
        <v>107716</v>
      </c>
      <c r="K14" s="8"/>
      <c r="L14" s="16">
        <f>(D14-E14)/E14</f>
        <v>-0.09632145190829859</v>
      </c>
      <c r="M14" s="6">
        <f>(I14-J14)/J14</f>
        <v>-0.11819971034943741</v>
      </c>
    </row>
    <row r="15" spans="4:13" ht="12.75">
      <c r="D15" s="9"/>
      <c r="E15" s="10"/>
      <c r="F15" s="10"/>
      <c r="G15" s="6"/>
      <c r="I15" s="9"/>
      <c r="J15" s="10"/>
      <c r="K15" s="8"/>
      <c r="L15" s="16"/>
      <c r="M15" s="6"/>
    </row>
    <row r="16" spans="2:13" ht="12.75">
      <c r="B16" s="2" t="s">
        <v>4</v>
      </c>
      <c r="C16" s="2" t="s">
        <v>5</v>
      </c>
      <c r="D16" s="9">
        <v>0</v>
      </c>
      <c r="E16" s="10">
        <v>0</v>
      </c>
      <c r="F16" s="10"/>
      <c r="G16" s="6"/>
      <c r="I16" s="9">
        <v>0</v>
      </c>
      <c r="J16" s="10">
        <v>0</v>
      </c>
      <c r="K16" s="8"/>
      <c r="L16" s="16"/>
      <c r="M16" s="6"/>
    </row>
    <row r="17" spans="4:13" ht="12.75">
      <c r="D17" s="9"/>
      <c r="E17" s="10"/>
      <c r="F17" s="10"/>
      <c r="G17" s="6"/>
      <c r="I17" s="9"/>
      <c r="J17" s="10"/>
      <c r="K17" s="8"/>
      <c r="L17" s="16"/>
      <c r="M17" s="6"/>
    </row>
    <row r="18" spans="2:13" ht="12.75">
      <c r="B18" s="2" t="s">
        <v>6</v>
      </c>
      <c r="C18" s="2" t="s">
        <v>35</v>
      </c>
      <c r="D18" s="9">
        <v>510</v>
      </c>
      <c r="E18" s="10">
        <v>162</v>
      </c>
      <c r="F18" s="10"/>
      <c r="G18" s="6"/>
      <c r="I18" s="9">
        <v>510</v>
      </c>
      <c r="J18" s="10">
        <v>162</v>
      </c>
      <c r="K18" s="8"/>
      <c r="L18" s="16">
        <f>(D18-E18)/E18</f>
        <v>2.1481481481481484</v>
      </c>
      <c r="M18" s="6">
        <f>(I18-J18)/J18</f>
        <v>2.1481481481481484</v>
      </c>
    </row>
    <row r="19" spans="3:13" ht="12.75">
      <c r="C19" s="2" t="s">
        <v>34</v>
      </c>
      <c r="D19" s="9"/>
      <c r="E19" s="10"/>
      <c r="F19" s="10"/>
      <c r="G19" s="6"/>
      <c r="I19" s="9"/>
      <c r="J19" s="10"/>
      <c r="K19" s="8"/>
      <c r="L19" s="16"/>
      <c r="M19" s="6"/>
    </row>
    <row r="20" spans="4:13" ht="12.75">
      <c r="D20" s="9"/>
      <c r="E20" s="10"/>
      <c r="F20" s="10"/>
      <c r="G20" s="6"/>
      <c r="I20" s="9"/>
      <c r="J20" s="10"/>
      <c r="K20" s="8"/>
      <c r="L20" s="16"/>
      <c r="M20" s="6"/>
    </row>
    <row r="21" spans="4:13" ht="12.75">
      <c r="D21" s="9"/>
      <c r="E21" s="10"/>
      <c r="F21" s="10"/>
      <c r="G21" s="6"/>
      <c r="I21" s="9"/>
      <c r="J21" s="10"/>
      <c r="K21" s="8"/>
      <c r="L21" s="16"/>
      <c r="M21" s="6"/>
    </row>
    <row r="22" spans="1:13" ht="12.75">
      <c r="A22" s="24" t="s">
        <v>29</v>
      </c>
      <c r="B22" s="2" t="s">
        <v>2</v>
      </c>
      <c r="C22" s="2" t="s">
        <v>25</v>
      </c>
      <c r="D22" s="9">
        <v>20416</v>
      </c>
      <c r="E22" s="10">
        <v>21284</v>
      </c>
      <c r="F22" s="10"/>
      <c r="G22" s="6">
        <f>(D22-E22)/E22</f>
        <v>-0.04078180793084007</v>
      </c>
      <c r="I22" s="9">
        <v>19876</v>
      </c>
      <c r="J22" s="10">
        <f>15963+1599+3522</f>
        <v>21084</v>
      </c>
      <c r="K22" s="8"/>
      <c r="L22" s="16">
        <f>(D22-E22)/E22</f>
        <v>-0.04078180793084007</v>
      </c>
      <c r="M22" s="6">
        <f>(I22-J22)/J22</f>
        <v>-0.05729463099981028</v>
      </c>
    </row>
    <row r="23" spans="3:13" ht="12.75">
      <c r="C23" s="2" t="s">
        <v>24</v>
      </c>
      <c r="D23" s="9"/>
      <c r="E23" s="10"/>
      <c r="F23" s="10"/>
      <c r="G23" s="6"/>
      <c r="I23" s="9"/>
      <c r="J23" s="10"/>
      <c r="K23" s="8"/>
      <c r="L23" s="16"/>
      <c r="M23" s="6"/>
    </row>
    <row r="24" spans="4:13" ht="12.75">
      <c r="D24" s="9"/>
      <c r="E24" s="10"/>
      <c r="F24" s="10"/>
      <c r="G24" s="6"/>
      <c r="I24" s="9"/>
      <c r="J24" s="10"/>
      <c r="K24" s="8"/>
      <c r="L24" s="16"/>
      <c r="M24" s="6"/>
    </row>
    <row r="25" spans="2:13" ht="12.75">
      <c r="B25" s="2" t="s">
        <v>4</v>
      </c>
      <c r="C25" s="2" t="s">
        <v>7</v>
      </c>
      <c r="D25" s="9">
        <v>-1361</v>
      </c>
      <c r="E25" s="10">
        <v>-1599</v>
      </c>
      <c r="F25" s="10"/>
      <c r="G25" s="6">
        <f>(D25-E25)/E25</f>
        <v>-0.14884302689180737</v>
      </c>
      <c r="I25" s="9">
        <v>-1356</v>
      </c>
      <c r="J25" s="10">
        <v>-1599</v>
      </c>
      <c r="K25" s="8"/>
      <c r="L25" s="16">
        <f>(D25-E25)/E25</f>
        <v>-0.14884302689180737</v>
      </c>
      <c r="M25" s="6">
        <f>(I25-J25)/J25</f>
        <v>-0.15196998123827393</v>
      </c>
    </row>
    <row r="26" spans="4:13" ht="12.75">
      <c r="D26" s="9"/>
      <c r="E26" s="10"/>
      <c r="F26" s="10"/>
      <c r="G26" s="6"/>
      <c r="I26" s="9"/>
      <c r="J26" s="10"/>
      <c r="K26" s="8"/>
      <c r="L26" s="16"/>
      <c r="M26" s="6"/>
    </row>
    <row r="27" spans="2:13" ht="12.75">
      <c r="B27" s="2" t="s">
        <v>6</v>
      </c>
      <c r="C27" s="2" t="s">
        <v>8</v>
      </c>
      <c r="D27" s="9">
        <v>-3674</v>
      </c>
      <c r="E27" s="10">
        <v>-3528</v>
      </c>
      <c r="F27" s="10"/>
      <c r="G27" s="6">
        <f>(D27-E27)/E27</f>
        <v>0.041383219954648526</v>
      </c>
      <c r="I27" s="9">
        <v>-3652</v>
      </c>
      <c r="J27" s="10">
        <v>-3523</v>
      </c>
      <c r="K27" s="8"/>
      <c r="L27" s="16">
        <f>(D27-E27)/E27</f>
        <v>0.041383219954648526</v>
      </c>
      <c r="M27" s="6">
        <f>(I27-J27)/J27</f>
        <v>0.03661652001135396</v>
      </c>
    </row>
    <row r="28" spans="4:13" ht="12.75">
      <c r="D28" s="9"/>
      <c r="E28" s="10"/>
      <c r="F28" s="10"/>
      <c r="G28" s="6"/>
      <c r="I28" s="9"/>
      <c r="J28" s="10"/>
      <c r="K28" s="8"/>
      <c r="L28" s="16"/>
      <c r="M28" s="6"/>
    </row>
    <row r="29" spans="2:13" ht="12.75">
      <c r="B29" s="2" t="s">
        <v>9</v>
      </c>
      <c r="C29" s="2" t="s">
        <v>17</v>
      </c>
      <c r="D29" s="9">
        <f>SUM(D22:D28)</f>
        <v>15381</v>
      </c>
      <c r="E29" s="10">
        <f>SUM(E22:E28)</f>
        <v>16157</v>
      </c>
      <c r="F29" s="10"/>
      <c r="G29" s="6">
        <f>(D29-E29)/E29</f>
        <v>-0.04802871820263663</v>
      </c>
      <c r="I29" s="9">
        <f>SUM(I22:I28)</f>
        <v>14868</v>
      </c>
      <c r="J29" s="10">
        <f>SUM(J22:J28)</f>
        <v>15962</v>
      </c>
      <c r="K29" s="8"/>
      <c r="L29" s="16">
        <f>(D29-E29)/E29</f>
        <v>-0.04802871820263663</v>
      </c>
      <c r="M29" s="6">
        <f>(I29-J29)/J29</f>
        <v>-0.06853777722089964</v>
      </c>
    </row>
    <row r="30" spans="3:13" ht="12.75">
      <c r="C30" s="2" t="s">
        <v>12</v>
      </c>
      <c r="D30" s="9"/>
      <c r="E30" s="10"/>
      <c r="F30" s="10"/>
      <c r="G30" s="6"/>
      <c r="I30" s="9"/>
      <c r="J30" s="10"/>
      <c r="K30" s="8"/>
      <c r="L30" s="16"/>
      <c r="M30" s="6"/>
    </row>
    <row r="31" spans="4:13" ht="12.75">
      <c r="D31" s="9"/>
      <c r="E31" s="10"/>
      <c r="F31" s="10"/>
      <c r="G31" s="6"/>
      <c r="I31" s="9"/>
      <c r="J31" s="10"/>
      <c r="K31" s="8"/>
      <c r="L31" s="16"/>
      <c r="M31" s="6"/>
    </row>
    <row r="32" spans="2:13" ht="12.75">
      <c r="B32" s="2" t="s">
        <v>10</v>
      </c>
      <c r="C32" s="2" t="s">
        <v>13</v>
      </c>
      <c r="D32" s="9">
        <v>-2538</v>
      </c>
      <c r="E32" s="10">
        <v>-3217</v>
      </c>
      <c r="F32" s="10"/>
      <c r="G32" s="6">
        <f>(D32-E32)/E32</f>
        <v>-0.21106621075536214</v>
      </c>
      <c r="I32" s="9">
        <v>-2538</v>
      </c>
      <c r="J32" s="10">
        <v>-3143</v>
      </c>
      <c r="K32" s="8"/>
      <c r="L32" s="16">
        <f>(D32-E32)/E32</f>
        <v>-0.21106621075536214</v>
      </c>
      <c r="M32" s="6">
        <f>(I32-J32)/J32</f>
        <v>-0.1924912503977092</v>
      </c>
    </row>
    <row r="33" spans="4:13" ht="12.75">
      <c r="D33" s="18"/>
      <c r="E33" s="19"/>
      <c r="F33" s="10"/>
      <c r="G33" s="6"/>
      <c r="I33" s="18"/>
      <c r="J33" s="19"/>
      <c r="K33" s="8"/>
      <c r="L33" s="16"/>
      <c r="M33" s="6"/>
    </row>
    <row r="34" spans="4:13" ht="12.75">
      <c r="D34" s="9"/>
      <c r="E34" s="10"/>
      <c r="F34" s="10"/>
      <c r="G34" s="6"/>
      <c r="I34" s="9"/>
      <c r="J34" s="10"/>
      <c r="K34" s="8"/>
      <c r="L34" s="16"/>
      <c r="M34" s="6"/>
    </row>
    <row r="35" spans="2:13" ht="12.75">
      <c r="B35" s="2" t="s">
        <v>11</v>
      </c>
      <c r="C35" s="2" t="s">
        <v>36</v>
      </c>
      <c r="D35" s="9">
        <f>SUM(D29:D32)</f>
        <v>12843</v>
      </c>
      <c r="E35" s="10">
        <f>SUM(E29:E32)</f>
        <v>12940</v>
      </c>
      <c r="F35" s="10"/>
      <c r="G35" s="6">
        <f>(D35-E35)/E35</f>
        <v>-0.007496136012364761</v>
      </c>
      <c r="I35" s="9">
        <f>SUM(I29:I32)</f>
        <v>12330</v>
      </c>
      <c r="J35" s="10">
        <f>SUM(J29:J32)</f>
        <v>12819</v>
      </c>
      <c r="K35" s="8"/>
      <c r="L35" s="16">
        <f>(D35-E35)/E35</f>
        <v>-0.007496136012364761</v>
      </c>
      <c r="M35" s="6">
        <f>(I35-J35)/J35</f>
        <v>-0.038146501287151885</v>
      </c>
    </row>
    <row r="36" spans="3:13" ht="13.5" thickBot="1">
      <c r="C36" s="2" t="s">
        <v>37</v>
      </c>
      <c r="D36" s="20"/>
      <c r="E36" s="21"/>
      <c r="F36" s="10"/>
      <c r="G36" s="6"/>
      <c r="I36" s="20"/>
      <c r="J36" s="21"/>
      <c r="K36" s="8"/>
      <c r="L36" s="16"/>
      <c r="M36" s="6"/>
    </row>
    <row r="37" spans="4:13" ht="13.5" thickTop="1">
      <c r="D37" s="9"/>
      <c r="E37" s="10"/>
      <c r="F37" s="10"/>
      <c r="G37" s="6"/>
      <c r="I37" s="9"/>
      <c r="J37" s="10"/>
      <c r="K37" s="8"/>
      <c r="L37" s="16"/>
      <c r="M37" s="6"/>
    </row>
    <row r="38" spans="4:13" ht="13.5" thickBot="1">
      <c r="D38" s="13"/>
      <c r="E38" s="11"/>
      <c r="F38" s="11"/>
      <c r="G38" s="12"/>
      <c r="I38" s="13"/>
      <c r="J38" s="14"/>
      <c r="K38" s="11"/>
      <c r="L38" s="17"/>
      <c r="M38" s="12"/>
    </row>
    <row r="39" spans="9:10" ht="12.75">
      <c r="I39" s="3"/>
      <c r="J39" s="3"/>
    </row>
    <row r="40" spans="9:10" ht="12.75">
      <c r="I40" s="3"/>
      <c r="J40" s="3"/>
    </row>
    <row r="41" spans="9:10" ht="12.75">
      <c r="I41" s="3"/>
      <c r="J41" s="3"/>
    </row>
    <row r="42" spans="9:10" ht="12.75">
      <c r="I42" s="3"/>
      <c r="J42" s="3"/>
    </row>
    <row r="43" spans="9:10" ht="12.75">
      <c r="I43" s="3"/>
      <c r="J43" s="3"/>
    </row>
    <row r="44" spans="9:10" ht="12.75">
      <c r="I44" s="3"/>
      <c r="J44" s="3"/>
    </row>
    <row r="45" spans="9:10" ht="12.75">
      <c r="I45" s="3"/>
      <c r="J45" s="3"/>
    </row>
  </sheetData>
  <mergeCells count="6">
    <mergeCell ref="A1:M1"/>
    <mergeCell ref="A2:M2"/>
    <mergeCell ref="D9:E9"/>
    <mergeCell ref="D10:E10"/>
    <mergeCell ref="I9:J9"/>
    <mergeCell ref="L9:M9"/>
  </mergeCells>
  <printOptions horizontalCentered="1"/>
  <pageMargins left="0" right="0" top="1.75" bottom="0.61" header="0.5" footer="0.5"/>
  <pageSetup horizontalDpi="300" verticalDpi="300" orientation="portrait" paperSize="9" scale="98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="75" zoomScaleNormal="75" workbookViewId="0" topLeftCell="A97">
      <selection activeCell="A74" sqref="A74:G115"/>
    </sheetView>
  </sheetViews>
  <sheetFormatPr defaultColWidth="9.140625" defaultRowHeight="13.5"/>
  <cols>
    <col min="1" max="1" width="3.28125" style="46" customWidth="1"/>
    <col min="2" max="2" width="3.140625" style="46" customWidth="1"/>
    <col min="3" max="3" width="29.421875" style="46" customWidth="1"/>
    <col min="4" max="7" width="20.8515625" style="46" customWidth="1"/>
    <col min="8" max="16384" width="9.140625" style="46" customWidth="1"/>
  </cols>
  <sheetData>
    <row r="1" spans="1:7" ht="15">
      <c r="A1" s="124" t="s">
        <v>155</v>
      </c>
      <c r="B1" s="124"/>
      <c r="C1" s="124"/>
      <c r="D1" s="124"/>
      <c r="E1" s="124"/>
      <c r="F1" s="124"/>
      <c r="G1" s="124"/>
    </row>
    <row r="2" spans="1:7" ht="15">
      <c r="A2" s="124" t="s">
        <v>152</v>
      </c>
      <c r="B2" s="124"/>
      <c r="C2" s="124"/>
      <c r="D2" s="124"/>
      <c r="E2" s="124"/>
      <c r="F2" s="124"/>
      <c r="G2" s="124"/>
    </row>
    <row r="3" spans="1:7" ht="13.5" customHeight="1">
      <c r="A3" s="127"/>
      <c r="B3" s="127"/>
      <c r="C3" s="127"/>
      <c r="D3" s="127"/>
      <c r="E3" s="127"/>
      <c r="F3" s="127"/>
      <c r="G3" s="127"/>
    </row>
    <row r="4" spans="1:7" ht="15">
      <c r="A4" s="125" t="s">
        <v>153</v>
      </c>
      <c r="B4" s="126"/>
      <c r="C4" s="126"/>
      <c r="D4" s="126"/>
      <c r="E4" s="126"/>
      <c r="F4" s="126"/>
      <c r="G4" s="126"/>
    </row>
    <row r="5" spans="1:7" ht="15">
      <c r="A5" s="109" t="s">
        <v>154</v>
      </c>
      <c r="B5" s="45"/>
      <c r="C5" s="45"/>
      <c r="D5" s="45"/>
      <c r="E5" s="45"/>
      <c r="F5" s="45"/>
      <c r="G5" s="45"/>
    </row>
    <row r="7" spans="1:7" ht="15">
      <c r="A7" s="124" t="s">
        <v>64</v>
      </c>
      <c r="B7" s="124"/>
      <c r="C7" s="124"/>
      <c r="D7" s="124"/>
      <c r="E7" s="124"/>
      <c r="F7" s="124"/>
      <c r="G7" s="124"/>
    </row>
    <row r="8" spans="1:7" ht="15">
      <c r="A8" s="108"/>
      <c r="B8" s="108"/>
      <c r="C8" s="108"/>
      <c r="D8" s="108"/>
      <c r="E8" s="108"/>
      <c r="F8" s="108"/>
      <c r="G8" s="108"/>
    </row>
    <row r="9" spans="1:2" ht="15">
      <c r="A9" s="47"/>
      <c r="B9" s="47"/>
    </row>
    <row r="10" spans="1:12" ht="12" customHeight="1">
      <c r="A10" s="48"/>
      <c r="B10" s="49"/>
      <c r="C10" s="48"/>
      <c r="D10" s="123" t="s">
        <v>65</v>
      </c>
      <c r="E10" s="123"/>
      <c r="F10" s="123" t="s">
        <v>122</v>
      </c>
      <c r="G10" s="123"/>
      <c r="H10" s="50"/>
      <c r="I10" s="50"/>
      <c r="J10" s="50"/>
      <c r="K10" s="50"/>
      <c r="L10" s="50"/>
    </row>
    <row r="11" spans="1:12" ht="12" customHeight="1">
      <c r="A11" s="51"/>
      <c r="B11" s="51"/>
      <c r="C11" s="51"/>
      <c r="D11" s="110" t="s">
        <v>123</v>
      </c>
      <c r="E11" s="110" t="s">
        <v>131</v>
      </c>
      <c r="F11" s="110" t="s">
        <v>123</v>
      </c>
      <c r="G11" s="111" t="s">
        <v>69</v>
      </c>
      <c r="H11" s="50"/>
      <c r="I11" s="50"/>
      <c r="J11" s="50"/>
      <c r="K11" s="50"/>
      <c r="L11" s="50"/>
    </row>
    <row r="12" spans="1:12" ht="12" customHeight="1">
      <c r="A12" s="51"/>
      <c r="B12" s="51"/>
      <c r="C12" s="51"/>
      <c r="D12" s="110" t="s">
        <v>68</v>
      </c>
      <c r="E12" s="110" t="s">
        <v>66</v>
      </c>
      <c r="F12" s="110" t="s">
        <v>124</v>
      </c>
      <c r="G12" s="111" t="s">
        <v>66</v>
      </c>
      <c r="H12" s="50"/>
      <c r="I12" s="50"/>
      <c r="J12" s="50"/>
      <c r="K12" s="50"/>
      <c r="L12" s="50"/>
    </row>
    <row r="13" spans="1:12" ht="12" customHeight="1">
      <c r="A13" s="51"/>
      <c r="B13" s="51"/>
      <c r="C13" s="51"/>
      <c r="D13" s="110"/>
      <c r="E13" s="110" t="s">
        <v>67</v>
      </c>
      <c r="F13" s="110"/>
      <c r="G13" s="111" t="s">
        <v>67</v>
      </c>
      <c r="H13" s="50"/>
      <c r="I13" s="50"/>
      <c r="J13" s="50"/>
      <c r="K13" s="50"/>
      <c r="L13" s="50"/>
    </row>
    <row r="14" spans="1:12" ht="12" customHeight="1">
      <c r="A14" s="51"/>
      <c r="B14" s="51"/>
      <c r="C14" s="54"/>
      <c r="D14" s="110"/>
      <c r="E14" s="111" t="s">
        <v>143</v>
      </c>
      <c r="F14" s="110"/>
      <c r="G14" s="111" t="s">
        <v>143</v>
      </c>
      <c r="H14" s="50"/>
      <c r="I14" s="50"/>
      <c r="J14" s="50"/>
      <c r="K14" s="50"/>
      <c r="L14" s="50"/>
    </row>
    <row r="15" spans="1:12" ht="12" customHeight="1">
      <c r="A15" s="51"/>
      <c r="B15" s="51"/>
      <c r="C15" s="54"/>
      <c r="D15" s="52" t="s">
        <v>144</v>
      </c>
      <c r="E15" s="52" t="s">
        <v>145</v>
      </c>
      <c r="F15" s="52" t="s">
        <v>144</v>
      </c>
      <c r="G15" s="52" t="s">
        <v>145</v>
      </c>
      <c r="H15" s="50"/>
      <c r="I15" s="50"/>
      <c r="J15" s="50"/>
      <c r="K15" s="50"/>
      <c r="L15" s="50"/>
    </row>
    <row r="16" spans="1:12" ht="12" customHeight="1">
      <c r="A16" s="55"/>
      <c r="B16" s="55"/>
      <c r="C16" s="56"/>
      <c r="D16" s="57" t="s">
        <v>1</v>
      </c>
      <c r="E16" s="57" t="s">
        <v>1</v>
      </c>
      <c r="F16" s="57" t="s">
        <v>1</v>
      </c>
      <c r="G16" s="57" t="s">
        <v>1</v>
      </c>
      <c r="H16" s="50"/>
      <c r="I16" s="50"/>
      <c r="J16" s="50"/>
      <c r="K16" s="50"/>
      <c r="L16" s="50"/>
    </row>
    <row r="17" spans="1:12" ht="15">
      <c r="A17" s="58"/>
      <c r="B17" s="58"/>
      <c r="C17" s="58"/>
      <c r="D17" s="59"/>
      <c r="E17" s="59"/>
      <c r="F17" s="59"/>
      <c r="G17" s="59"/>
      <c r="H17" s="50"/>
      <c r="I17" s="50"/>
      <c r="J17" s="50"/>
      <c r="K17" s="50"/>
      <c r="L17" s="50"/>
    </row>
    <row r="18" spans="1:12" ht="15">
      <c r="A18" s="60" t="s">
        <v>28</v>
      </c>
      <c r="B18" s="61" t="s">
        <v>2</v>
      </c>
      <c r="C18" s="61" t="s">
        <v>3</v>
      </c>
      <c r="D18" s="62">
        <f>F18-30844-33121</f>
        <v>29660</v>
      </c>
      <c r="E18" s="62">
        <v>0</v>
      </c>
      <c r="F18" s="62">
        <v>93625</v>
      </c>
      <c r="G18" s="62">
        <v>0</v>
      </c>
      <c r="H18" s="50"/>
      <c r="I18" s="50"/>
      <c r="J18" s="50"/>
      <c r="K18" s="50"/>
      <c r="L18" s="50"/>
    </row>
    <row r="19" spans="1:12" ht="15">
      <c r="A19" s="63"/>
      <c r="B19" s="63" t="s">
        <v>4</v>
      </c>
      <c r="C19" s="63" t="s">
        <v>5</v>
      </c>
      <c r="D19" s="42">
        <v>0</v>
      </c>
      <c r="E19" s="43">
        <v>0</v>
      </c>
      <c r="F19" s="43">
        <v>0</v>
      </c>
      <c r="G19" s="43">
        <v>0</v>
      </c>
      <c r="H19" s="50"/>
      <c r="I19" s="50"/>
      <c r="J19" s="50"/>
      <c r="K19" s="50"/>
      <c r="L19" s="50"/>
    </row>
    <row r="20" spans="1:12" ht="15">
      <c r="A20" s="44"/>
      <c r="B20" s="44" t="s">
        <v>6</v>
      </c>
      <c r="C20" s="44" t="s">
        <v>95</v>
      </c>
      <c r="D20" s="64">
        <f>F20-163-132</f>
        <v>59</v>
      </c>
      <c r="E20" s="64">
        <v>0</v>
      </c>
      <c r="F20" s="64">
        <v>354</v>
      </c>
      <c r="G20" s="64">
        <v>0</v>
      </c>
      <c r="H20" s="50"/>
      <c r="I20" s="50"/>
      <c r="J20" s="50"/>
      <c r="K20" s="50"/>
      <c r="L20" s="50"/>
    </row>
    <row r="21" spans="1:12" ht="15">
      <c r="A21" s="61"/>
      <c r="B21" s="61"/>
      <c r="C21" s="61" t="s">
        <v>96</v>
      </c>
      <c r="D21" s="62"/>
      <c r="E21" s="62"/>
      <c r="F21" s="62"/>
      <c r="G21" s="62"/>
      <c r="H21" s="50"/>
      <c r="I21" s="50"/>
      <c r="J21" s="50"/>
      <c r="K21" s="50"/>
      <c r="L21" s="50"/>
    </row>
    <row r="22" spans="1:12" ht="15">
      <c r="A22" s="65" t="s">
        <v>29</v>
      </c>
      <c r="B22" s="44" t="s">
        <v>2</v>
      </c>
      <c r="C22" s="44" t="s">
        <v>70</v>
      </c>
      <c r="D22" s="64"/>
      <c r="E22" s="64"/>
      <c r="F22" s="64"/>
      <c r="G22" s="64"/>
      <c r="H22" s="50"/>
      <c r="I22" s="50"/>
      <c r="J22" s="50"/>
      <c r="K22" s="50"/>
      <c r="L22" s="50"/>
    </row>
    <row r="23" spans="1:12" ht="15">
      <c r="A23" s="66"/>
      <c r="B23" s="58"/>
      <c r="C23" s="58" t="s">
        <v>71</v>
      </c>
      <c r="D23" s="67"/>
      <c r="E23" s="67"/>
      <c r="F23" s="67"/>
      <c r="G23" s="67"/>
      <c r="H23" s="50"/>
      <c r="I23" s="50"/>
      <c r="J23" s="50"/>
      <c r="K23" s="50"/>
      <c r="L23" s="50"/>
    </row>
    <row r="24" spans="1:12" ht="15">
      <c r="A24" s="66"/>
      <c r="B24" s="58"/>
      <c r="C24" s="58" t="s">
        <v>72</v>
      </c>
      <c r="D24" s="67"/>
      <c r="E24" s="67"/>
      <c r="F24" s="67"/>
      <c r="G24" s="67"/>
      <c r="H24" s="50"/>
      <c r="I24" s="50"/>
      <c r="J24" s="50"/>
      <c r="K24" s="50"/>
      <c r="L24" s="50"/>
    </row>
    <row r="25" spans="1:12" ht="15">
      <c r="A25" s="58"/>
      <c r="B25" s="58"/>
      <c r="C25" s="58" t="s">
        <v>73</v>
      </c>
      <c r="D25" s="67"/>
      <c r="E25" s="67"/>
      <c r="F25" s="67"/>
      <c r="G25" s="67"/>
      <c r="H25" s="50"/>
      <c r="I25" s="50"/>
      <c r="J25" s="50"/>
      <c r="K25" s="50"/>
      <c r="L25" s="50"/>
    </row>
    <row r="26" spans="1:12" ht="15">
      <c r="A26" s="58"/>
      <c r="B26" s="58"/>
      <c r="C26" s="58" t="s">
        <v>128</v>
      </c>
      <c r="D26" s="67">
        <f>F26-5138-4842</f>
        <v>5218</v>
      </c>
      <c r="E26" s="67">
        <v>0</v>
      </c>
      <c r="F26" s="67">
        <f>2766+626+11806</f>
        <v>15198</v>
      </c>
      <c r="G26" s="67">
        <v>0</v>
      </c>
      <c r="H26" s="50"/>
      <c r="I26" s="50"/>
      <c r="J26" s="50"/>
      <c r="K26" s="50"/>
      <c r="L26" s="50"/>
    </row>
    <row r="27" spans="1:12" ht="15">
      <c r="A27" s="58"/>
      <c r="B27" s="58"/>
      <c r="C27" s="58" t="s">
        <v>74</v>
      </c>
      <c r="D27" s="67"/>
      <c r="E27" s="67"/>
      <c r="F27" s="67"/>
      <c r="G27" s="67"/>
      <c r="H27" s="50"/>
      <c r="I27" s="50"/>
      <c r="J27" s="50"/>
      <c r="K27" s="50"/>
      <c r="L27" s="50"/>
    </row>
    <row r="28" spans="1:12" ht="15">
      <c r="A28" s="61"/>
      <c r="B28" s="61"/>
      <c r="C28" s="61" t="s">
        <v>75</v>
      </c>
      <c r="D28" s="62"/>
      <c r="E28" s="62"/>
      <c r="F28" s="62"/>
      <c r="G28" s="62"/>
      <c r="H28" s="50"/>
      <c r="I28" s="50"/>
      <c r="J28" s="50"/>
      <c r="K28" s="50"/>
      <c r="L28" s="50"/>
    </row>
    <row r="29" spans="1:12" ht="15">
      <c r="A29" s="63"/>
      <c r="B29" s="63" t="s">
        <v>4</v>
      </c>
      <c r="C29" s="63" t="s">
        <v>76</v>
      </c>
      <c r="D29" s="43">
        <f>F29-218-297</f>
        <v>111</v>
      </c>
      <c r="E29" s="43">
        <v>0</v>
      </c>
      <c r="F29" s="43">
        <v>626</v>
      </c>
      <c r="G29" s="43">
        <v>0</v>
      </c>
      <c r="H29" s="50"/>
      <c r="I29" s="50"/>
      <c r="J29" s="50"/>
      <c r="K29" s="50"/>
      <c r="L29" s="50"/>
    </row>
    <row r="30" spans="1:12" ht="15">
      <c r="A30" s="44"/>
      <c r="B30" s="44" t="s">
        <v>6</v>
      </c>
      <c r="C30" s="44" t="s">
        <v>77</v>
      </c>
      <c r="D30" s="64">
        <f>F30-900-563</f>
        <v>1303</v>
      </c>
      <c r="E30" s="64">
        <v>0</v>
      </c>
      <c r="F30" s="64">
        <v>2766</v>
      </c>
      <c r="G30" s="64">
        <v>0</v>
      </c>
      <c r="H30" s="50"/>
      <c r="I30" s="50"/>
      <c r="J30" s="50"/>
      <c r="K30" s="50"/>
      <c r="L30" s="50"/>
    </row>
    <row r="31" spans="1:12" ht="15">
      <c r="A31" s="61"/>
      <c r="B31" s="61"/>
      <c r="C31" s="61" t="s">
        <v>78</v>
      </c>
      <c r="D31" s="62"/>
      <c r="E31" s="62"/>
      <c r="F31" s="62"/>
      <c r="G31" s="62"/>
      <c r="H31" s="50"/>
      <c r="I31" s="50"/>
      <c r="J31" s="50"/>
      <c r="K31" s="50"/>
      <c r="L31" s="50"/>
    </row>
    <row r="32" spans="1:12" ht="15">
      <c r="A32" s="63"/>
      <c r="B32" s="63" t="s">
        <v>9</v>
      </c>
      <c r="C32" s="63" t="s">
        <v>79</v>
      </c>
      <c r="D32" s="43">
        <v>0</v>
      </c>
      <c r="E32" s="43">
        <v>0</v>
      </c>
      <c r="F32" s="43">
        <v>0</v>
      </c>
      <c r="G32" s="43">
        <v>0</v>
      </c>
      <c r="H32" s="50"/>
      <c r="I32" s="50"/>
      <c r="J32" s="50"/>
      <c r="K32" s="50"/>
      <c r="L32" s="50"/>
    </row>
    <row r="33" spans="1:12" ht="15">
      <c r="A33" s="44"/>
      <c r="B33" s="44" t="s">
        <v>10</v>
      </c>
      <c r="C33" s="44" t="s">
        <v>80</v>
      </c>
      <c r="D33" s="64"/>
      <c r="E33" s="64"/>
      <c r="F33" s="64"/>
      <c r="G33" s="64"/>
      <c r="H33" s="50"/>
      <c r="I33" s="50"/>
      <c r="J33" s="50"/>
      <c r="K33" s="50"/>
      <c r="L33" s="50"/>
    </row>
    <row r="34" spans="1:12" ht="15">
      <c r="A34" s="58"/>
      <c r="B34" s="58"/>
      <c r="C34" s="58" t="s">
        <v>81</v>
      </c>
      <c r="D34" s="67"/>
      <c r="E34" s="67"/>
      <c r="F34" s="67"/>
      <c r="G34" s="67"/>
      <c r="H34" s="50"/>
      <c r="I34" s="50"/>
      <c r="J34" s="50"/>
      <c r="K34" s="50"/>
      <c r="L34" s="50"/>
    </row>
    <row r="35" spans="1:12" ht="15">
      <c r="A35" s="58"/>
      <c r="B35" s="58"/>
      <c r="C35" s="58" t="s">
        <v>82</v>
      </c>
      <c r="D35" s="67"/>
      <c r="E35" s="67"/>
      <c r="F35" s="67"/>
      <c r="G35" s="67"/>
      <c r="H35" s="50"/>
      <c r="I35" s="50"/>
      <c r="J35" s="50"/>
      <c r="K35" s="50"/>
      <c r="L35" s="50"/>
    </row>
    <row r="36" spans="1:12" ht="15">
      <c r="A36" s="58"/>
      <c r="B36" s="58"/>
      <c r="C36" s="58" t="s">
        <v>83</v>
      </c>
      <c r="D36" s="67">
        <f>D26-D29-D30</f>
        <v>3804</v>
      </c>
      <c r="E36" s="67">
        <f>E26-E29-E30</f>
        <v>0</v>
      </c>
      <c r="F36" s="67">
        <f>F26-F29-F30</f>
        <v>11806</v>
      </c>
      <c r="G36" s="67">
        <f>G26-G29-G30</f>
        <v>0</v>
      </c>
      <c r="H36" s="50"/>
      <c r="I36" s="50"/>
      <c r="J36" s="50"/>
      <c r="K36" s="50"/>
      <c r="L36" s="50"/>
    </row>
    <row r="37" spans="1:12" ht="15">
      <c r="A37" s="58"/>
      <c r="B37" s="58"/>
      <c r="C37" s="58" t="s">
        <v>84</v>
      </c>
      <c r="D37" s="67"/>
      <c r="E37" s="67"/>
      <c r="F37" s="67"/>
      <c r="G37" s="67"/>
      <c r="H37" s="50"/>
      <c r="I37" s="50"/>
      <c r="J37" s="50"/>
      <c r="K37" s="50"/>
      <c r="L37" s="50"/>
    </row>
    <row r="38" spans="1:12" ht="15">
      <c r="A38" s="58"/>
      <c r="B38" s="58"/>
      <c r="C38" s="58" t="s">
        <v>85</v>
      </c>
      <c r="D38" s="67"/>
      <c r="E38" s="67"/>
      <c r="F38" s="67"/>
      <c r="G38" s="67"/>
      <c r="H38" s="50"/>
      <c r="I38" s="50"/>
      <c r="J38" s="50"/>
      <c r="K38" s="50"/>
      <c r="L38" s="50"/>
    </row>
    <row r="39" spans="1:12" ht="15">
      <c r="A39" s="61"/>
      <c r="B39" s="61"/>
      <c r="C39" s="61" t="s">
        <v>86</v>
      </c>
      <c r="D39" s="62"/>
      <c r="E39" s="62"/>
      <c r="F39" s="62"/>
      <c r="G39" s="62"/>
      <c r="H39" s="50"/>
      <c r="I39" s="50"/>
      <c r="J39" s="50"/>
      <c r="K39" s="50"/>
      <c r="L39" s="50"/>
    </row>
    <row r="40" spans="1:12" ht="15">
      <c r="A40" s="44"/>
      <c r="B40" s="44" t="s">
        <v>11</v>
      </c>
      <c r="C40" s="44" t="s">
        <v>87</v>
      </c>
      <c r="D40" s="64">
        <v>0</v>
      </c>
      <c r="E40" s="64">
        <v>0</v>
      </c>
      <c r="F40" s="64">
        <v>0</v>
      </c>
      <c r="G40" s="64">
        <v>0</v>
      </c>
      <c r="H40" s="50"/>
      <c r="I40" s="50"/>
      <c r="J40" s="50"/>
      <c r="K40" s="50"/>
      <c r="L40" s="50"/>
    </row>
    <row r="41" spans="1:12" ht="15">
      <c r="A41" s="61"/>
      <c r="B41" s="61"/>
      <c r="C41" s="61" t="s">
        <v>88</v>
      </c>
      <c r="D41" s="62"/>
      <c r="E41" s="62"/>
      <c r="F41" s="62"/>
      <c r="G41" s="62"/>
      <c r="H41" s="50"/>
      <c r="I41" s="50"/>
      <c r="J41" s="50"/>
      <c r="K41" s="50"/>
      <c r="L41" s="50"/>
    </row>
    <row r="42" spans="1:12" ht="15">
      <c r="A42" s="44"/>
      <c r="B42" s="44" t="s">
        <v>89</v>
      </c>
      <c r="C42" s="44" t="s">
        <v>90</v>
      </c>
      <c r="D42" s="64"/>
      <c r="E42" s="64"/>
      <c r="F42" s="64"/>
      <c r="G42" s="64"/>
      <c r="H42" s="50"/>
      <c r="I42" s="50"/>
      <c r="J42" s="50"/>
      <c r="K42" s="50"/>
      <c r="L42" s="50"/>
    </row>
    <row r="43" spans="1:12" ht="15">
      <c r="A43" s="58"/>
      <c r="B43" s="58"/>
      <c r="C43" s="58" t="s">
        <v>91</v>
      </c>
      <c r="D43" s="67">
        <f>D40+D36</f>
        <v>3804</v>
      </c>
      <c r="E43" s="67">
        <v>0</v>
      </c>
      <c r="F43" s="67">
        <f>F40+F36</f>
        <v>11806</v>
      </c>
      <c r="G43" s="67">
        <v>0</v>
      </c>
      <c r="H43" s="50"/>
      <c r="I43" s="50"/>
      <c r="J43" s="50"/>
      <c r="K43" s="50"/>
      <c r="L43" s="50"/>
    </row>
    <row r="44" spans="1:12" ht="15">
      <c r="A44" s="61"/>
      <c r="B44" s="61"/>
      <c r="C44" s="61" t="s">
        <v>38</v>
      </c>
      <c r="D44" s="62"/>
      <c r="E44" s="62"/>
      <c r="F44" s="62"/>
      <c r="G44" s="62"/>
      <c r="H44" s="50"/>
      <c r="I44" s="50"/>
      <c r="J44" s="50"/>
      <c r="K44" s="50"/>
      <c r="L44" s="50"/>
    </row>
    <row r="45" spans="1:12" ht="15">
      <c r="A45" s="63"/>
      <c r="B45" s="63" t="s">
        <v>92</v>
      </c>
      <c r="C45" s="63" t="s">
        <v>13</v>
      </c>
      <c r="D45" s="43">
        <f>F45+675+175</f>
        <v>-687</v>
      </c>
      <c r="E45" s="43">
        <v>0</v>
      </c>
      <c r="F45" s="43">
        <v>-1537</v>
      </c>
      <c r="G45" s="43">
        <v>0</v>
      </c>
      <c r="H45" s="50"/>
      <c r="I45" s="50"/>
      <c r="J45" s="50"/>
      <c r="K45" s="50"/>
      <c r="L45" s="50"/>
    </row>
    <row r="46" spans="1:7" s="50" customFormat="1" ht="15" customHeight="1">
      <c r="A46" s="44"/>
      <c r="B46" s="44" t="s">
        <v>93</v>
      </c>
      <c r="C46" s="44" t="s">
        <v>94</v>
      </c>
      <c r="D46" s="64"/>
      <c r="E46" s="64"/>
      <c r="F46" s="64"/>
      <c r="G46" s="64"/>
    </row>
    <row r="47" spans="1:7" s="50" customFormat="1" ht="15">
      <c r="A47" s="58"/>
      <c r="B47" s="58"/>
      <c r="C47" s="58" t="s">
        <v>100</v>
      </c>
      <c r="D47" s="67">
        <v>3117</v>
      </c>
      <c r="E47" s="67">
        <f>E4+E6</f>
        <v>0</v>
      </c>
      <c r="F47" s="67">
        <v>10269</v>
      </c>
      <c r="G47" s="67">
        <f>G4+G6</f>
        <v>0</v>
      </c>
    </row>
    <row r="48" spans="1:7" s="50" customFormat="1" ht="15">
      <c r="A48" s="61"/>
      <c r="B48" s="61"/>
      <c r="C48" s="61" t="s">
        <v>101</v>
      </c>
      <c r="D48" s="62"/>
      <c r="E48" s="62"/>
      <c r="F48" s="62"/>
      <c r="G48" s="62"/>
    </row>
    <row r="49" spans="1:7" s="50" customFormat="1" ht="15">
      <c r="A49" s="61"/>
      <c r="B49" s="61"/>
      <c r="C49" s="63" t="s">
        <v>102</v>
      </c>
      <c r="D49" s="43">
        <v>0</v>
      </c>
      <c r="E49" s="43">
        <v>0</v>
      </c>
      <c r="F49" s="43">
        <v>0</v>
      </c>
      <c r="G49" s="43">
        <v>0</v>
      </c>
    </row>
    <row r="50" spans="4:7" s="50" customFormat="1" ht="15">
      <c r="D50" s="102"/>
      <c r="E50" s="102"/>
      <c r="F50" s="102"/>
      <c r="G50" s="102"/>
    </row>
    <row r="51" spans="4:7" s="50" customFormat="1" ht="15">
      <c r="D51" s="102"/>
      <c r="E51" s="102"/>
      <c r="F51" s="102"/>
      <c r="G51" s="102"/>
    </row>
    <row r="52" spans="4:7" s="50" customFormat="1" ht="15">
      <c r="D52" s="102"/>
      <c r="E52" s="102"/>
      <c r="F52" s="102"/>
      <c r="G52" s="102"/>
    </row>
    <row r="53" spans="4:7" s="50" customFormat="1" ht="15">
      <c r="D53" s="102"/>
      <c r="E53" s="102"/>
      <c r="F53" s="102"/>
      <c r="G53" s="102"/>
    </row>
    <row r="54" spans="4:7" s="50" customFormat="1" ht="15">
      <c r="D54" s="102"/>
      <c r="E54" s="102"/>
      <c r="F54" s="102"/>
      <c r="G54" s="102"/>
    </row>
    <row r="55" spans="4:7" s="50" customFormat="1" ht="15">
      <c r="D55" s="102"/>
      <c r="E55" s="102"/>
      <c r="F55" s="102"/>
      <c r="G55" s="102"/>
    </row>
    <row r="56" spans="4:7" s="50" customFormat="1" ht="15">
      <c r="D56" s="102"/>
      <c r="E56" s="102"/>
      <c r="F56" s="102"/>
      <c r="G56" s="102"/>
    </row>
    <row r="57" spans="4:7" s="50" customFormat="1" ht="15">
      <c r="D57" s="102"/>
      <c r="E57" s="102"/>
      <c r="F57" s="102"/>
      <c r="G57" s="102"/>
    </row>
    <row r="58" spans="4:7" s="50" customFormat="1" ht="15">
      <c r="D58" s="102"/>
      <c r="E58" s="102"/>
      <c r="F58" s="102"/>
      <c r="G58" s="102"/>
    </row>
    <row r="59" spans="4:7" s="50" customFormat="1" ht="15">
      <c r="D59" s="102"/>
      <c r="E59" s="102"/>
      <c r="F59" s="102"/>
      <c r="G59" s="102"/>
    </row>
    <row r="60" spans="4:7" s="50" customFormat="1" ht="15">
      <c r="D60" s="102"/>
      <c r="E60" s="102"/>
      <c r="F60" s="102"/>
      <c r="G60" s="102"/>
    </row>
    <row r="61" spans="4:7" s="50" customFormat="1" ht="15">
      <c r="D61" s="102"/>
      <c r="E61" s="102"/>
      <c r="F61" s="102"/>
      <c r="G61" s="102"/>
    </row>
    <row r="62" spans="4:7" s="50" customFormat="1" ht="15">
      <c r="D62" s="102"/>
      <c r="E62" s="102"/>
      <c r="F62" s="102"/>
      <c r="G62" s="102"/>
    </row>
    <row r="63" spans="4:7" s="50" customFormat="1" ht="15">
      <c r="D63" s="102"/>
      <c r="E63" s="102"/>
      <c r="F63" s="102"/>
      <c r="G63" s="102"/>
    </row>
    <row r="64" spans="4:7" s="50" customFormat="1" ht="15">
      <c r="D64" s="102"/>
      <c r="E64" s="102"/>
      <c r="F64" s="102"/>
      <c r="G64" s="102"/>
    </row>
    <row r="65" spans="4:7" s="50" customFormat="1" ht="15">
      <c r="D65" s="102"/>
      <c r="E65" s="102"/>
      <c r="F65" s="102"/>
      <c r="G65" s="102"/>
    </row>
    <row r="66" spans="4:7" s="50" customFormat="1" ht="15">
      <c r="D66" s="102"/>
      <c r="E66" s="102"/>
      <c r="F66" s="102"/>
      <c r="G66" s="102"/>
    </row>
    <row r="67" spans="4:7" s="50" customFormat="1" ht="15">
      <c r="D67" s="102"/>
      <c r="E67" s="102"/>
      <c r="F67" s="102"/>
      <c r="G67" s="102"/>
    </row>
    <row r="68" spans="4:7" s="50" customFormat="1" ht="15">
      <c r="D68" s="102"/>
      <c r="E68" s="102"/>
      <c r="F68" s="102"/>
      <c r="G68" s="102"/>
    </row>
    <row r="69" spans="4:7" s="50" customFormat="1" ht="15">
      <c r="D69" s="102"/>
      <c r="E69" s="102"/>
      <c r="F69" s="102"/>
      <c r="G69" s="102"/>
    </row>
    <row r="70" spans="4:7" s="50" customFormat="1" ht="15">
      <c r="D70" s="102"/>
      <c r="E70" s="102"/>
      <c r="F70" s="102"/>
      <c r="G70" s="102"/>
    </row>
    <row r="71" spans="4:7" s="50" customFormat="1" ht="15">
      <c r="D71" s="102"/>
      <c r="E71" s="102"/>
      <c r="F71" s="102"/>
      <c r="G71" s="102"/>
    </row>
    <row r="72" spans="4:7" s="50" customFormat="1" ht="15">
      <c r="D72" s="102"/>
      <c r="E72" s="102"/>
      <c r="F72" s="102"/>
      <c r="G72" s="102"/>
    </row>
    <row r="73" spans="4:7" s="50" customFormat="1" ht="15">
      <c r="D73" s="102"/>
      <c r="E73" s="102"/>
      <c r="F73" s="102"/>
      <c r="G73" s="102"/>
    </row>
    <row r="74" spans="4:7" s="50" customFormat="1" ht="15">
      <c r="D74" s="102"/>
      <c r="E74" s="102"/>
      <c r="F74" s="102"/>
      <c r="G74" s="102"/>
    </row>
    <row r="75" spans="1:7" s="50" customFormat="1" ht="15">
      <c r="A75" s="48"/>
      <c r="B75" s="49"/>
      <c r="C75" s="48"/>
      <c r="D75" s="123" t="s">
        <v>65</v>
      </c>
      <c r="E75" s="123"/>
      <c r="F75" s="123" t="s">
        <v>122</v>
      </c>
      <c r="G75" s="123"/>
    </row>
    <row r="76" spans="1:7" s="50" customFormat="1" ht="15">
      <c r="A76" s="51"/>
      <c r="B76" s="51"/>
      <c r="C76" s="51"/>
      <c r="D76" s="52" t="s">
        <v>123</v>
      </c>
      <c r="E76" s="52" t="s">
        <v>131</v>
      </c>
      <c r="F76" s="52" t="s">
        <v>123</v>
      </c>
      <c r="G76" s="53" t="s">
        <v>69</v>
      </c>
    </row>
    <row r="77" spans="1:7" s="50" customFormat="1" ht="15">
      <c r="A77" s="51"/>
      <c r="B77" s="51"/>
      <c r="C77" s="51"/>
      <c r="D77" s="52" t="s">
        <v>68</v>
      </c>
      <c r="E77" s="52" t="s">
        <v>66</v>
      </c>
      <c r="F77" s="52" t="s">
        <v>124</v>
      </c>
      <c r="G77" s="53" t="s">
        <v>66</v>
      </c>
    </row>
    <row r="78" spans="1:7" s="50" customFormat="1" ht="15">
      <c r="A78" s="51"/>
      <c r="B78" s="51"/>
      <c r="C78" s="51"/>
      <c r="D78" s="52"/>
      <c r="E78" s="52" t="s">
        <v>67</v>
      </c>
      <c r="F78" s="52"/>
      <c r="G78" s="53" t="s">
        <v>67</v>
      </c>
    </row>
    <row r="79" spans="1:7" s="50" customFormat="1" ht="15">
      <c r="A79" s="51"/>
      <c r="B79" s="51"/>
      <c r="C79" s="54"/>
      <c r="D79" s="52"/>
      <c r="E79" s="53" t="s">
        <v>143</v>
      </c>
      <c r="F79" s="52"/>
      <c r="G79" s="53" t="s">
        <v>143</v>
      </c>
    </row>
    <row r="80" spans="1:7" s="50" customFormat="1" ht="15">
      <c r="A80" s="51"/>
      <c r="B80" s="51"/>
      <c r="C80" s="54"/>
      <c r="D80" s="52" t="s">
        <v>144</v>
      </c>
      <c r="E80" s="52" t="s">
        <v>145</v>
      </c>
      <c r="F80" s="52" t="s">
        <v>144</v>
      </c>
      <c r="G80" s="52" t="s">
        <v>145</v>
      </c>
    </row>
    <row r="81" spans="1:7" s="50" customFormat="1" ht="15">
      <c r="A81" s="55"/>
      <c r="B81" s="55"/>
      <c r="C81" s="56"/>
      <c r="D81" s="57" t="s">
        <v>1</v>
      </c>
      <c r="E81" s="57" t="s">
        <v>1</v>
      </c>
      <c r="F81" s="57" t="s">
        <v>1</v>
      </c>
      <c r="G81" s="57" t="s">
        <v>1</v>
      </c>
    </row>
    <row r="82" spans="1:12" ht="15">
      <c r="A82" s="44"/>
      <c r="B82" s="44" t="s">
        <v>99</v>
      </c>
      <c r="C82" s="44" t="s">
        <v>125</v>
      </c>
      <c r="D82" s="64"/>
      <c r="E82" s="64"/>
      <c r="F82" s="64"/>
      <c r="G82" s="64"/>
      <c r="H82" s="50"/>
      <c r="I82" s="50"/>
      <c r="J82" s="50"/>
      <c r="K82" s="50"/>
      <c r="L82" s="50"/>
    </row>
    <row r="83" spans="1:12" ht="15">
      <c r="A83" s="58"/>
      <c r="B83" s="58"/>
      <c r="C83" s="58" t="s">
        <v>104</v>
      </c>
      <c r="D83" s="67">
        <f>D47-D49</f>
        <v>3117</v>
      </c>
      <c r="E83" s="67">
        <f>E47-E49</f>
        <v>0</v>
      </c>
      <c r="F83" s="67">
        <f>F47-F49</f>
        <v>10269</v>
      </c>
      <c r="G83" s="67">
        <f>G47-G49</f>
        <v>0</v>
      </c>
      <c r="H83" s="50"/>
      <c r="I83" s="50"/>
      <c r="J83" s="50"/>
      <c r="K83" s="50"/>
      <c r="L83" s="50"/>
    </row>
    <row r="84" spans="1:12" ht="15">
      <c r="A84" s="61"/>
      <c r="B84" s="61"/>
      <c r="C84" s="61" t="s">
        <v>105</v>
      </c>
      <c r="D84" s="62"/>
      <c r="E84" s="62"/>
      <c r="F84" s="62"/>
      <c r="G84" s="62"/>
      <c r="H84" s="50"/>
      <c r="I84" s="50"/>
      <c r="J84" s="50"/>
      <c r="K84" s="50"/>
      <c r="L84" s="50"/>
    </row>
    <row r="85" spans="1:12" ht="15">
      <c r="A85" s="63"/>
      <c r="B85" s="63" t="s">
        <v>103</v>
      </c>
      <c r="C85" s="63" t="s">
        <v>106</v>
      </c>
      <c r="D85" s="43">
        <v>0</v>
      </c>
      <c r="E85" s="43">
        <v>0</v>
      </c>
      <c r="F85" s="43">
        <v>0</v>
      </c>
      <c r="G85" s="43">
        <v>0</v>
      </c>
      <c r="H85" s="50"/>
      <c r="I85" s="50"/>
      <c r="J85" s="50"/>
      <c r="K85" s="50"/>
      <c r="L85" s="50"/>
    </row>
    <row r="86" spans="1:12" ht="15">
      <c r="A86" s="63"/>
      <c r="B86" s="63"/>
      <c r="C86" s="63" t="s">
        <v>102</v>
      </c>
      <c r="D86" s="43">
        <v>0</v>
      </c>
      <c r="E86" s="43">
        <v>0</v>
      </c>
      <c r="F86" s="43">
        <v>0</v>
      </c>
      <c r="G86" s="43">
        <v>0</v>
      </c>
      <c r="H86" s="50"/>
      <c r="I86" s="50"/>
      <c r="J86" s="50"/>
      <c r="K86" s="50"/>
      <c r="L86" s="50"/>
    </row>
    <row r="87" spans="1:12" ht="15">
      <c r="A87" s="58"/>
      <c r="B87" s="58"/>
      <c r="C87" s="44" t="s">
        <v>107</v>
      </c>
      <c r="D87" s="64"/>
      <c r="E87" s="64"/>
      <c r="F87" s="64"/>
      <c r="G87" s="64"/>
      <c r="H87" s="50"/>
      <c r="I87" s="50"/>
      <c r="J87" s="50"/>
      <c r="K87" s="50"/>
      <c r="L87" s="50"/>
    </row>
    <row r="88" spans="1:12" ht="15">
      <c r="A88" s="58"/>
      <c r="B88" s="58"/>
      <c r="C88" s="58" t="s">
        <v>97</v>
      </c>
      <c r="D88" s="67">
        <v>0</v>
      </c>
      <c r="E88" s="67">
        <v>0</v>
      </c>
      <c r="F88" s="67">
        <v>0</v>
      </c>
      <c r="G88" s="67">
        <v>0</v>
      </c>
      <c r="H88" s="50"/>
      <c r="I88" s="50"/>
      <c r="J88" s="50"/>
      <c r="K88" s="50"/>
      <c r="L88" s="50"/>
    </row>
    <row r="89" spans="1:12" ht="15">
      <c r="A89" s="61"/>
      <c r="B89" s="61"/>
      <c r="C89" s="61" t="s">
        <v>98</v>
      </c>
      <c r="D89" s="62"/>
      <c r="E89" s="62"/>
      <c r="F89" s="62"/>
      <c r="G89" s="62"/>
      <c r="H89" s="50"/>
      <c r="I89" s="50"/>
      <c r="J89" s="50"/>
      <c r="K89" s="50"/>
      <c r="L89" s="50"/>
    </row>
    <row r="90" spans="1:12" ht="15">
      <c r="A90" s="44"/>
      <c r="B90" s="44" t="s">
        <v>108</v>
      </c>
      <c r="C90" s="44" t="s">
        <v>125</v>
      </c>
      <c r="D90" s="64"/>
      <c r="E90" s="64"/>
      <c r="F90" s="64"/>
      <c r="G90" s="64"/>
      <c r="H90" s="50"/>
      <c r="I90" s="50"/>
      <c r="J90" s="50"/>
      <c r="K90" s="50"/>
      <c r="L90" s="50"/>
    </row>
    <row r="91" spans="1:12" ht="15">
      <c r="A91" s="58"/>
      <c r="B91" s="58"/>
      <c r="C91" s="58" t="s">
        <v>109</v>
      </c>
      <c r="D91" s="67">
        <f>D83+D85+D86+D88</f>
        <v>3117</v>
      </c>
      <c r="E91" s="67">
        <f>E83+E85+E86+E88</f>
        <v>0</v>
      </c>
      <c r="F91" s="67">
        <f>F83+F85+F86+F88</f>
        <v>10269</v>
      </c>
      <c r="G91" s="67">
        <f>G83+G85+G86+G88</f>
        <v>0</v>
      </c>
      <c r="H91" s="50"/>
      <c r="I91" s="50"/>
      <c r="J91" s="50"/>
      <c r="K91" s="50"/>
      <c r="L91" s="50"/>
    </row>
    <row r="92" spans="1:12" ht="15">
      <c r="A92" s="58"/>
      <c r="B92" s="58"/>
      <c r="C92" s="58" t="s">
        <v>104</v>
      </c>
      <c r="D92" s="67"/>
      <c r="E92" s="67"/>
      <c r="F92" s="67"/>
      <c r="G92" s="67"/>
      <c r="H92" s="50"/>
      <c r="I92" s="50"/>
      <c r="J92" s="50"/>
      <c r="K92" s="50"/>
      <c r="L92" s="50"/>
    </row>
    <row r="93" spans="1:12" ht="15">
      <c r="A93" s="61"/>
      <c r="B93" s="61"/>
      <c r="C93" s="61" t="s">
        <v>105</v>
      </c>
      <c r="D93" s="62"/>
      <c r="E93" s="62"/>
      <c r="F93" s="62"/>
      <c r="G93" s="62"/>
      <c r="H93" s="50"/>
      <c r="I93" s="50"/>
      <c r="J93" s="50"/>
      <c r="K93" s="50"/>
      <c r="L93" s="50"/>
    </row>
    <row r="94" spans="1:12" ht="15">
      <c r="A94" s="65" t="s">
        <v>30</v>
      </c>
      <c r="B94" s="44" t="s">
        <v>2</v>
      </c>
      <c r="C94" s="44" t="s">
        <v>110</v>
      </c>
      <c r="D94" s="64"/>
      <c r="E94" s="64"/>
      <c r="F94" s="64"/>
      <c r="G94" s="64"/>
      <c r="H94" s="50"/>
      <c r="I94" s="50"/>
      <c r="J94" s="50"/>
      <c r="K94" s="50"/>
      <c r="L94" s="50"/>
    </row>
    <row r="95" spans="1:12" ht="15">
      <c r="A95" s="58"/>
      <c r="B95" s="58"/>
      <c r="C95" s="58" t="s">
        <v>111</v>
      </c>
      <c r="D95" s="67"/>
      <c r="E95" s="67"/>
      <c r="F95" s="67"/>
      <c r="G95" s="67"/>
      <c r="H95" s="50"/>
      <c r="I95" s="50"/>
      <c r="J95" s="50"/>
      <c r="K95" s="50"/>
      <c r="L95" s="50"/>
    </row>
    <row r="96" spans="1:12" ht="15">
      <c r="A96" s="58"/>
      <c r="B96" s="58"/>
      <c r="C96" s="58" t="s">
        <v>112</v>
      </c>
      <c r="D96" s="67">
        <v>0</v>
      </c>
      <c r="E96" s="67">
        <v>0</v>
      </c>
      <c r="F96" s="67">
        <v>0</v>
      </c>
      <c r="G96" s="67">
        <v>0</v>
      </c>
      <c r="H96" s="50"/>
      <c r="I96" s="50"/>
      <c r="J96" s="50"/>
      <c r="K96" s="50"/>
      <c r="L96" s="50"/>
    </row>
    <row r="97" spans="1:12" ht="15">
      <c r="A97" s="61"/>
      <c r="B97" s="61"/>
      <c r="C97" s="61" t="s">
        <v>113</v>
      </c>
      <c r="D97" s="62"/>
      <c r="E97" s="62"/>
      <c r="F97" s="62"/>
      <c r="G97" s="62"/>
      <c r="H97" s="50"/>
      <c r="I97" s="50"/>
      <c r="J97" s="50"/>
      <c r="K97" s="50"/>
      <c r="L97" s="50"/>
    </row>
    <row r="98" spans="1:12" ht="15">
      <c r="A98" s="58"/>
      <c r="B98" s="58"/>
      <c r="C98" s="44" t="s">
        <v>114</v>
      </c>
      <c r="D98" s="68" t="s">
        <v>148</v>
      </c>
      <c r="E98" s="68"/>
      <c r="F98" s="68" t="s">
        <v>147</v>
      </c>
      <c r="G98" s="68"/>
      <c r="H98" s="50"/>
      <c r="I98" s="50"/>
      <c r="J98" s="50"/>
      <c r="K98" s="50"/>
      <c r="L98" s="50"/>
    </row>
    <row r="99" spans="1:12" ht="15">
      <c r="A99" s="61"/>
      <c r="B99" s="61"/>
      <c r="C99" s="61" t="s">
        <v>115</v>
      </c>
      <c r="D99" s="62"/>
      <c r="E99" s="62"/>
      <c r="F99" s="62"/>
      <c r="G99" s="62"/>
      <c r="H99" s="50"/>
      <c r="I99" s="50"/>
      <c r="J99" s="50"/>
      <c r="K99" s="50"/>
      <c r="L99" s="50"/>
    </row>
    <row r="100" spans="1:12" ht="15">
      <c r="A100" s="58"/>
      <c r="B100" s="58"/>
      <c r="C100" s="44" t="s">
        <v>116</v>
      </c>
      <c r="D100" s="69">
        <v>0</v>
      </c>
      <c r="E100" s="69">
        <v>0</v>
      </c>
      <c r="F100" s="69">
        <v>0</v>
      </c>
      <c r="G100" s="69">
        <v>0</v>
      </c>
      <c r="H100" s="50"/>
      <c r="I100" s="50"/>
      <c r="J100" s="50"/>
      <c r="K100" s="50"/>
      <c r="L100" s="50"/>
    </row>
    <row r="101" spans="1:12" ht="15">
      <c r="A101" s="61"/>
      <c r="B101" s="61"/>
      <c r="C101" s="61" t="s">
        <v>117</v>
      </c>
      <c r="D101" s="62"/>
      <c r="E101" s="62"/>
      <c r="F101" s="62"/>
      <c r="G101" s="62"/>
      <c r="H101" s="50"/>
      <c r="I101" s="50"/>
      <c r="J101" s="50"/>
      <c r="K101" s="50"/>
      <c r="L101" s="50"/>
    </row>
    <row r="102" spans="1:12" ht="15">
      <c r="A102" s="70" t="s">
        <v>118</v>
      </c>
      <c r="B102" s="63" t="s">
        <v>2</v>
      </c>
      <c r="C102" s="63" t="s">
        <v>120</v>
      </c>
      <c r="D102" s="71">
        <v>0</v>
      </c>
      <c r="E102" s="72">
        <v>0</v>
      </c>
      <c r="F102" s="71">
        <v>0</v>
      </c>
      <c r="G102" s="72">
        <v>0</v>
      </c>
      <c r="H102" s="50"/>
      <c r="I102" s="50"/>
      <c r="J102" s="50"/>
      <c r="K102" s="50"/>
      <c r="L102" s="50"/>
    </row>
    <row r="103" spans="1:7" ht="15">
      <c r="A103" s="61"/>
      <c r="B103" s="63" t="s">
        <v>4</v>
      </c>
      <c r="C103" s="63" t="s">
        <v>121</v>
      </c>
      <c r="D103" s="73" t="s">
        <v>146</v>
      </c>
      <c r="E103" s="74"/>
      <c r="F103" s="75"/>
      <c r="G103" s="76"/>
    </row>
    <row r="104" spans="1:7" ht="15">
      <c r="A104" s="77"/>
      <c r="B104" s="78"/>
      <c r="C104" s="78"/>
      <c r="D104" s="79"/>
      <c r="E104" s="79"/>
      <c r="F104" s="80" t="s">
        <v>133</v>
      </c>
      <c r="G104" s="81" t="s">
        <v>132</v>
      </c>
    </row>
    <row r="105" spans="1:7" ht="15">
      <c r="A105" s="82"/>
      <c r="B105" s="50"/>
      <c r="C105" s="50"/>
      <c r="D105" s="83"/>
      <c r="E105" s="83"/>
      <c r="F105" s="52" t="s">
        <v>134</v>
      </c>
      <c r="G105" s="53" t="s">
        <v>69</v>
      </c>
    </row>
    <row r="106" spans="1:7" ht="15">
      <c r="A106" s="82"/>
      <c r="B106" s="50"/>
      <c r="C106" s="50"/>
      <c r="D106" s="83"/>
      <c r="E106" s="83"/>
      <c r="F106" s="52" t="s">
        <v>135</v>
      </c>
      <c r="G106" s="53" t="s">
        <v>151</v>
      </c>
    </row>
    <row r="107" spans="1:7" ht="15">
      <c r="A107" s="87"/>
      <c r="B107" s="50"/>
      <c r="C107" s="50"/>
      <c r="D107" s="83"/>
      <c r="E107" s="83"/>
      <c r="F107" s="52" t="s">
        <v>68</v>
      </c>
      <c r="G107" s="53" t="s">
        <v>130</v>
      </c>
    </row>
    <row r="108" spans="1:7" ht="15">
      <c r="A108" s="65" t="s">
        <v>119</v>
      </c>
      <c r="B108" s="44"/>
      <c r="C108" s="77" t="s">
        <v>136</v>
      </c>
      <c r="D108" s="84"/>
      <c r="E108" s="85"/>
      <c r="F108" s="86" t="s">
        <v>150</v>
      </c>
      <c r="G108" s="86" t="s">
        <v>149</v>
      </c>
    </row>
    <row r="109" spans="1:7" ht="15">
      <c r="A109" s="61"/>
      <c r="B109" s="61"/>
      <c r="C109" s="87"/>
      <c r="D109" s="88"/>
      <c r="E109" s="89"/>
      <c r="F109" s="90"/>
      <c r="G109" s="90"/>
    </row>
    <row r="110" spans="1:7" ht="15">
      <c r="A110" s="50"/>
      <c r="B110" s="50"/>
      <c r="C110" s="50"/>
      <c r="D110" s="83"/>
      <c r="E110" s="83"/>
      <c r="F110" s="83"/>
      <c r="G110" s="83"/>
    </row>
    <row r="111" spans="4:7" ht="15">
      <c r="D111" s="91"/>
      <c r="E111" s="91"/>
      <c r="F111" s="91"/>
      <c r="G111" s="91"/>
    </row>
    <row r="112" spans="1:7" ht="15">
      <c r="A112" s="46" t="s">
        <v>137</v>
      </c>
      <c r="D112" s="91"/>
      <c r="E112" s="91"/>
      <c r="F112" s="91"/>
      <c r="G112" s="91"/>
    </row>
    <row r="113" spans="4:7" ht="15">
      <c r="D113" s="91"/>
      <c r="E113" s="91"/>
      <c r="F113" s="91"/>
      <c r="G113" s="91"/>
    </row>
    <row r="114" spans="1:7" ht="15">
      <c r="A114" s="46" t="s">
        <v>156</v>
      </c>
      <c r="D114" s="91"/>
      <c r="E114" s="91"/>
      <c r="F114" s="91"/>
      <c r="G114" s="91"/>
    </row>
    <row r="115" spans="4:7" ht="15">
      <c r="D115" s="91"/>
      <c r="E115" s="91"/>
      <c r="F115" s="91"/>
      <c r="G115" s="91"/>
    </row>
    <row r="116" spans="4:7" ht="15">
      <c r="D116" s="91"/>
      <c r="E116" s="91"/>
      <c r="F116" s="91"/>
      <c r="G116" s="91"/>
    </row>
    <row r="117" spans="4:7" ht="15">
      <c r="D117" s="91"/>
      <c r="E117" s="91"/>
      <c r="F117" s="91"/>
      <c r="G117" s="91"/>
    </row>
    <row r="118" spans="4:7" ht="15">
      <c r="D118" s="91"/>
      <c r="E118" s="91"/>
      <c r="F118" s="91"/>
      <c r="G118" s="91"/>
    </row>
    <row r="119" spans="4:7" ht="15">
      <c r="D119" s="91"/>
      <c r="E119" s="91"/>
      <c r="F119" s="91"/>
      <c r="G119" s="91"/>
    </row>
    <row r="120" spans="4:7" ht="15">
      <c r="D120" s="91"/>
      <c r="E120" s="91"/>
      <c r="F120" s="91"/>
      <c r="G120" s="91"/>
    </row>
    <row r="121" spans="4:7" ht="15">
      <c r="D121" s="91"/>
      <c r="E121" s="91"/>
      <c r="F121" s="91"/>
      <c r="G121" s="91"/>
    </row>
    <row r="122" spans="4:7" ht="15">
      <c r="D122" s="91"/>
      <c r="E122" s="91"/>
      <c r="F122" s="91"/>
      <c r="G122" s="91"/>
    </row>
    <row r="123" spans="4:7" ht="15">
      <c r="D123" s="91"/>
      <c r="E123" s="91"/>
      <c r="F123" s="91"/>
      <c r="G123" s="91"/>
    </row>
    <row r="124" spans="4:7" ht="15">
      <c r="D124" s="91"/>
      <c r="E124" s="91"/>
      <c r="F124" s="91"/>
      <c r="G124" s="91"/>
    </row>
    <row r="125" spans="4:7" ht="15">
      <c r="D125" s="91"/>
      <c r="E125" s="91"/>
      <c r="F125" s="91"/>
      <c r="G125" s="91"/>
    </row>
    <row r="126" spans="4:7" ht="15">
      <c r="D126" s="91"/>
      <c r="E126" s="91"/>
      <c r="F126" s="91"/>
      <c r="G126" s="91"/>
    </row>
    <row r="127" spans="4:7" ht="15">
      <c r="D127" s="91"/>
      <c r="E127" s="91"/>
      <c r="F127" s="91"/>
      <c r="G127" s="91"/>
    </row>
    <row r="128" spans="4:7" ht="15">
      <c r="D128" s="91"/>
      <c r="E128" s="91"/>
      <c r="F128" s="91"/>
      <c r="G128" s="91"/>
    </row>
    <row r="129" spans="4:7" ht="15">
      <c r="D129" s="91"/>
      <c r="E129" s="91"/>
      <c r="F129" s="91"/>
      <c r="G129" s="91"/>
    </row>
    <row r="130" spans="4:7" ht="15">
      <c r="D130" s="91"/>
      <c r="E130" s="91"/>
      <c r="F130" s="91"/>
      <c r="G130" s="91"/>
    </row>
    <row r="131" spans="4:7" ht="15">
      <c r="D131" s="91"/>
      <c r="E131" s="91"/>
      <c r="F131" s="91"/>
      <c r="G131" s="91"/>
    </row>
    <row r="132" spans="4:7" ht="15">
      <c r="D132" s="91"/>
      <c r="E132" s="91"/>
      <c r="F132" s="91"/>
      <c r="G132" s="91"/>
    </row>
    <row r="133" spans="4:7" ht="15">
      <c r="D133" s="91"/>
      <c r="E133" s="91"/>
      <c r="F133" s="91"/>
      <c r="G133" s="91"/>
    </row>
    <row r="134" spans="4:7" ht="15">
      <c r="D134" s="91"/>
      <c r="E134" s="91"/>
      <c r="F134" s="91"/>
      <c r="G134" s="91"/>
    </row>
    <row r="135" spans="4:7" ht="15">
      <c r="D135" s="91"/>
      <c r="E135" s="91"/>
      <c r="F135" s="91"/>
      <c r="G135" s="91"/>
    </row>
    <row r="136" spans="4:7" ht="15">
      <c r="D136" s="91"/>
      <c r="E136" s="91"/>
      <c r="F136" s="91"/>
      <c r="G136" s="91"/>
    </row>
    <row r="137" spans="4:7" ht="15">
      <c r="D137" s="91"/>
      <c r="E137" s="91"/>
      <c r="F137" s="91"/>
      <c r="G137" s="91"/>
    </row>
    <row r="138" spans="4:7" ht="15">
      <c r="D138" s="91"/>
      <c r="E138" s="91"/>
      <c r="F138" s="91"/>
      <c r="G138" s="91"/>
    </row>
    <row r="139" spans="4:7" ht="15">
      <c r="D139" s="91"/>
      <c r="E139" s="91"/>
      <c r="F139" s="91"/>
      <c r="G139" s="91"/>
    </row>
    <row r="140" spans="4:7" ht="15">
      <c r="D140" s="91"/>
      <c r="E140" s="91"/>
      <c r="F140" s="91"/>
      <c r="G140" s="91"/>
    </row>
    <row r="141" spans="4:7" ht="15">
      <c r="D141" s="91"/>
      <c r="E141" s="91"/>
      <c r="F141" s="91"/>
      <c r="G141" s="91"/>
    </row>
    <row r="142" spans="4:7" ht="15">
      <c r="D142" s="91"/>
      <c r="E142" s="91"/>
      <c r="F142" s="91"/>
      <c r="G142" s="91"/>
    </row>
    <row r="143" spans="4:7" ht="15">
      <c r="D143" s="91"/>
      <c r="E143" s="91"/>
      <c r="F143" s="91"/>
      <c r="G143" s="91"/>
    </row>
  </sheetData>
  <mergeCells count="9">
    <mergeCell ref="A1:G1"/>
    <mergeCell ref="A7:G7"/>
    <mergeCell ref="A3:G3"/>
    <mergeCell ref="D75:E75"/>
    <mergeCell ref="F75:G75"/>
    <mergeCell ref="A2:G2"/>
    <mergeCell ref="A4:G4"/>
    <mergeCell ref="D10:E10"/>
    <mergeCell ref="F10:G10"/>
  </mergeCells>
  <printOptions horizontalCentered="1"/>
  <pageMargins left="0" right="0" top="0.75" bottom="0" header="0" footer="0.5"/>
  <pageSetup horizontalDpi="300" verticalDpi="300" orientation="portrait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39">
      <selection activeCell="A1" sqref="A1:H53"/>
    </sheetView>
  </sheetViews>
  <sheetFormatPr defaultColWidth="9.140625" defaultRowHeight="13.5"/>
  <cols>
    <col min="1" max="1" width="4.421875" style="45" customWidth="1"/>
    <col min="2" max="2" width="3.00390625" style="45" customWidth="1"/>
    <col min="3" max="3" width="43.00390625" style="46" customWidth="1"/>
    <col min="4" max="4" width="1.7109375" style="46" customWidth="1"/>
    <col min="5" max="5" width="18.7109375" style="46" customWidth="1"/>
    <col min="6" max="6" width="2.421875" style="46" customWidth="1"/>
    <col min="7" max="7" width="18.7109375" style="46" customWidth="1"/>
    <col min="8" max="8" width="2.7109375" style="46" customWidth="1"/>
    <col min="9" max="16384" width="9.140625" style="46" customWidth="1"/>
  </cols>
  <sheetData>
    <row r="1" ht="15">
      <c r="A1" s="92" t="s">
        <v>157</v>
      </c>
    </row>
    <row r="3" spans="1:8" ht="18" customHeight="1">
      <c r="A3" s="128" t="s">
        <v>126</v>
      </c>
      <c r="B3" s="129"/>
      <c r="C3" s="128"/>
      <c r="D3" s="93"/>
      <c r="E3" s="93"/>
      <c r="F3" s="93"/>
      <c r="G3" s="93"/>
      <c r="H3" s="93"/>
    </row>
    <row r="4" spans="1:9" ht="12" customHeight="1">
      <c r="A4" s="94"/>
      <c r="B4" s="93"/>
      <c r="C4" s="93"/>
      <c r="D4" s="95"/>
      <c r="E4" s="112" t="s">
        <v>127</v>
      </c>
      <c r="F4" s="112"/>
      <c r="G4" s="112" t="s">
        <v>132</v>
      </c>
      <c r="H4" s="113"/>
      <c r="I4" s="114"/>
    </row>
    <row r="5" spans="1:9" ht="12" customHeight="1">
      <c r="A5" s="94"/>
      <c r="B5" s="93"/>
      <c r="C5" s="93"/>
      <c r="D5" s="96"/>
      <c r="E5" s="112" t="s">
        <v>138</v>
      </c>
      <c r="F5" s="112"/>
      <c r="G5" s="112" t="s">
        <v>129</v>
      </c>
      <c r="H5" s="115"/>
      <c r="I5" s="114"/>
    </row>
    <row r="6" spans="1:9" ht="12" customHeight="1">
      <c r="A6" s="94"/>
      <c r="B6" s="93"/>
      <c r="C6" s="93"/>
      <c r="D6" s="96"/>
      <c r="E6" s="112" t="s">
        <v>68</v>
      </c>
      <c r="F6" s="112"/>
      <c r="G6" s="112" t="s">
        <v>130</v>
      </c>
      <c r="H6" s="115"/>
      <c r="I6" s="114"/>
    </row>
    <row r="7" spans="1:9" ht="12" customHeight="1">
      <c r="A7" s="94"/>
      <c r="B7" s="93"/>
      <c r="C7" s="93"/>
      <c r="D7" s="96"/>
      <c r="E7" s="112" t="s">
        <v>144</v>
      </c>
      <c r="F7" s="112"/>
      <c r="G7" s="112" t="s">
        <v>63</v>
      </c>
      <c r="H7" s="115"/>
      <c r="I7" s="114"/>
    </row>
    <row r="8" spans="1:8" ht="12" customHeight="1">
      <c r="A8" s="94"/>
      <c r="B8" s="93"/>
      <c r="C8" s="93"/>
      <c r="D8" s="96"/>
      <c r="E8" s="94" t="s">
        <v>1</v>
      </c>
      <c r="F8" s="94"/>
      <c r="G8" s="94" t="s">
        <v>1</v>
      </c>
      <c r="H8" s="96"/>
    </row>
    <row r="9" spans="1:8" ht="15">
      <c r="A9" s="45">
        <v>1</v>
      </c>
      <c r="B9" s="46" t="s">
        <v>49</v>
      </c>
      <c r="D9" s="91"/>
      <c r="E9" s="97">
        <v>48455</v>
      </c>
      <c r="F9" s="97"/>
      <c r="G9" s="97">
        <v>47509</v>
      </c>
      <c r="H9" s="91"/>
    </row>
    <row r="10" spans="1:8" ht="15">
      <c r="A10" s="45">
        <v>2</v>
      </c>
      <c r="B10" s="46" t="s">
        <v>50</v>
      </c>
      <c r="D10" s="91"/>
      <c r="E10" s="97">
        <v>0</v>
      </c>
      <c r="F10" s="97"/>
      <c r="G10" s="97">
        <v>0</v>
      </c>
      <c r="H10" s="91"/>
    </row>
    <row r="11" spans="1:8" ht="15">
      <c r="A11" s="45">
        <v>3</v>
      </c>
      <c r="B11" s="46" t="s">
        <v>139</v>
      </c>
      <c r="D11" s="91"/>
      <c r="E11" s="97">
        <v>0</v>
      </c>
      <c r="F11" s="97"/>
      <c r="G11" s="97">
        <v>0</v>
      </c>
      <c r="H11" s="91"/>
    </row>
    <row r="12" spans="1:8" ht="15">
      <c r="A12" s="45">
        <v>4</v>
      </c>
      <c r="B12" s="46" t="s">
        <v>51</v>
      </c>
      <c r="D12" s="91"/>
      <c r="E12" s="97">
        <v>0</v>
      </c>
      <c r="F12" s="97"/>
      <c r="G12" s="97">
        <v>0</v>
      </c>
      <c r="H12" s="91"/>
    </row>
    <row r="13" spans="2:8" ht="15">
      <c r="B13" s="46"/>
      <c r="D13" s="91"/>
      <c r="E13" s="97"/>
      <c r="F13" s="97"/>
      <c r="G13" s="97"/>
      <c r="H13" s="91"/>
    </row>
    <row r="14" spans="1:8" ht="15">
      <c r="A14" s="45">
        <v>5</v>
      </c>
      <c r="B14" s="46" t="s">
        <v>52</v>
      </c>
      <c r="D14" s="91"/>
      <c r="E14" s="97"/>
      <c r="F14" s="97"/>
      <c r="G14" s="97"/>
      <c r="H14" s="91"/>
    </row>
    <row r="15" spans="3:8" ht="15">
      <c r="C15" s="98" t="s">
        <v>33</v>
      </c>
      <c r="D15" s="91"/>
      <c r="E15" s="99">
        <v>27371</v>
      </c>
      <c r="F15" s="67"/>
      <c r="G15" s="64">
        <v>15319</v>
      </c>
      <c r="H15" s="83"/>
    </row>
    <row r="16" spans="3:8" ht="15">
      <c r="C16" s="98" t="s">
        <v>53</v>
      </c>
      <c r="D16" s="91"/>
      <c r="E16" s="100">
        <v>24207</v>
      </c>
      <c r="F16" s="100"/>
      <c r="G16" s="67">
        <v>22218</v>
      </c>
      <c r="H16" s="83"/>
    </row>
    <row r="17" spans="3:8" ht="15">
      <c r="C17" s="98" t="s">
        <v>54</v>
      </c>
      <c r="D17" s="91"/>
      <c r="E17" s="100">
        <v>2510</v>
      </c>
      <c r="F17" s="100"/>
      <c r="G17" s="67">
        <v>1154</v>
      </c>
      <c r="H17" s="83"/>
    </row>
    <row r="18" spans="3:8" ht="15">
      <c r="C18" s="98" t="s">
        <v>55</v>
      </c>
      <c r="D18" s="91"/>
      <c r="E18" s="100">
        <v>4000</v>
      </c>
      <c r="F18" s="100"/>
      <c r="G18" s="67">
        <v>11000</v>
      </c>
      <c r="H18" s="83"/>
    </row>
    <row r="19" spans="3:8" ht="15">
      <c r="C19" s="98" t="s">
        <v>56</v>
      </c>
      <c r="D19" s="91"/>
      <c r="E19" s="101">
        <f>7617-E18</f>
        <v>3617</v>
      </c>
      <c r="F19" s="100"/>
      <c r="G19" s="62">
        <v>2433</v>
      </c>
      <c r="H19" s="83"/>
    </row>
    <row r="20" spans="2:8" ht="15" hidden="1">
      <c r="B20" s="46" t="s">
        <v>21</v>
      </c>
      <c r="C20" s="46" t="s">
        <v>21</v>
      </c>
      <c r="D20" s="91"/>
      <c r="E20" s="101">
        <v>0</v>
      </c>
      <c r="F20" s="100"/>
      <c r="G20" s="62">
        <v>0</v>
      </c>
      <c r="H20" s="83"/>
    </row>
    <row r="21" spans="2:8" ht="15">
      <c r="B21" s="46"/>
      <c r="D21" s="91"/>
      <c r="E21" s="100"/>
      <c r="F21" s="100"/>
      <c r="G21" s="67"/>
      <c r="H21" s="83"/>
    </row>
    <row r="22" spans="2:8" ht="15">
      <c r="B22" s="46"/>
      <c r="D22" s="91"/>
      <c r="E22" s="101">
        <f>SUM(E15:E21)</f>
        <v>61705</v>
      </c>
      <c r="F22" s="100"/>
      <c r="G22" s="62">
        <f>SUM(G15:G21)</f>
        <v>52124</v>
      </c>
      <c r="H22" s="83"/>
    </row>
    <row r="23" spans="1:8" ht="15">
      <c r="A23" s="45">
        <v>6</v>
      </c>
      <c r="B23" s="46" t="s">
        <v>57</v>
      </c>
      <c r="D23" s="91"/>
      <c r="E23" s="97"/>
      <c r="F23" s="102"/>
      <c r="G23" s="97"/>
      <c r="H23" s="91"/>
    </row>
    <row r="24" spans="3:8" ht="15">
      <c r="C24" s="98" t="s">
        <v>58</v>
      </c>
      <c r="D24" s="91"/>
      <c r="E24" s="99">
        <f>7385+2022</f>
        <v>9407</v>
      </c>
      <c r="F24" s="100"/>
      <c r="G24" s="64">
        <v>5087</v>
      </c>
      <c r="H24" s="83"/>
    </row>
    <row r="25" spans="3:8" ht="15">
      <c r="C25" s="98" t="s">
        <v>59</v>
      </c>
      <c r="D25" s="91"/>
      <c r="E25" s="100">
        <v>528</v>
      </c>
      <c r="F25" s="100"/>
      <c r="G25" s="67">
        <v>838</v>
      </c>
      <c r="H25" s="83"/>
    </row>
    <row r="26" spans="3:8" ht="15">
      <c r="C26" s="98" t="s">
        <v>60</v>
      </c>
      <c r="D26" s="91"/>
      <c r="E26" s="100">
        <v>8110</v>
      </c>
      <c r="F26" s="100"/>
      <c r="G26" s="67">
        <v>7992</v>
      </c>
      <c r="H26" s="83"/>
    </row>
    <row r="27" spans="3:8" ht="15">
      <c r="C27" s="98" t="s">
        <v>61</v>
      </c>
      <c r="D27" s="91"/>
      <c r="E27" s="100">
        <v>0</v>
      </c>
      <c r="F27" s="100"/>
      <c r="G27" s="67">
        <v>91</v>
      </c>
      <c r="H27" s="83"/>
    </row>
    <row r="28" spans="3:8" ht="15">
      <c r="C28" s="98" t="s">
        <v>62</v>
      </c>
      <c r="D28" s="91"/>
      <c r="E28" s="100">
        <f>2851+687</f>
        <v>3538</v>
      </c>
      <c r="F28" s="100"/>
      <c r="G28" s="67">
        <v>3943</v>
      </c>
      <c r="H28" s="83"/>
    </row>
    <row r="29" spans="3:8" ht="15">
      <c r="C29" s="98" t="s">
        <v>48</v>
      </c>
      <c r="D29" s="91"/>
      <c r="E29" s="62">
        <v>0</v>
      </c>
      <c r="F29" s="100"/>
      <c r="G29" s="62">
        <v>1679</v>
      </c>
      <c r="H29" s="83"/>
    </row>
    <row r="30" spans="2:8" ht="15">
      <c r="B30" s="46"/>
      <c r="D30" s="91"/>
      <c r="E30" s="100"/>
      <c r="F30" s="100"/>
      <c r="G30" s="67"/>
      <c r="H30" s="83"/>
    </row>
    <row r="31" spans="2:8" ht="15">
      <c r="B31" s="46"/>
      <c r="D31" s="91"/>
      <c r="E31" s="101">
        <f>SUM(E24:E30)</f>
        <v>21583</v>
      </c>
      <c r="F31" s="100"/>
      <c r="G31" s="62">
        <f>SUM(G24:G30)</f>
        <v>19630</v>
      </c>
      <c r="H31" s="83"/>
    </row>
    <row r="32" spans="2:8" ht="15">
      <c r="B32" s="46"/>
      <c r="D32" s="91"/>
      <c r="E32" s="97"/>
      <c r="F32" s="102"/>
      <c r="G32" s="97"/>
      <c r="H32" s="91"/>
    </row>
    <row r="33" spans="1:8" ht="15">
      <c r="A33" s="45">
        <v>7</v>
      </c>
      <c r="B33" s="46" t="s">
        <v>47</v>
      </c>
      <c r="D33" s="91"/>
      <c r="E33" s="97">
        <f>E22-E31</f>
        <v>40122</v>
      </c>
      <c r="F33" s="102"/>
      <c r="G33" s="97">
        <f>G22-G31</f>
        <v>32494</v>
      </c>
      <c r="H33" s="91"/>
    </row>
    <row r="34" spans="1:8" ht="15">
      <c r="A34" s="45">
        <v>8</v>
      </c>
      <c r="B34" s="46" t="s">
        <v>46</v>
      </c>
      <c r="D34" s="91"/>
      <c r="E34" s="103">
        <v>23</v>
      </c>
      <c r="F34" s="102"/>
      <c r="G34" s="103">
        <v>17</v>
      </c>
      <c r="H34" s="83"/>
    </row>
    <row r="35" spans="1:8" ht="18" customHeight="1" thickBot="1">
      <c r="A35" s="94"/>
      <c r="B35" s="93"/>
      <c r="C35" s="93"/>
      <c r="D35" s="104"/>
      <c r="E35" s="105">
        <f>E9+E10+E33+E34</f>
        <v>88600</v>
      </c>
      <c r="F35" s="106"/>
      <c r="G35" s="105">
        <f>G9+G10+G33+G34</f>
        <v>80020</v>
      </c>
      <c r="H35" s="83"/>
    </row>
    <row r="36" spans="1:8" ht="15.75" thickTop="1">
      <c r="A36" s="45">
        <v>9</v>
      </c>
      <c r="B36" s="46" t="s">
        <v>42</v>
      </c>
      <c r="D36" s="91"/>
      <c r="E36" s="97"/>
      <c r="F36" s="102"/>
      <c r="G36" s="97"/>
      <c r="H36" s="91"/>
    </row>
    <row r="37" spans="2:8" ht="15">
      <c r="B37" s="46" t="s">
        <v>45</v>
      </c>
      <c r="D37" s="91"/>
      <c r="E37" s="64">
        <v>55972</v>
      </c>
      <c r="F37" s="102"/>
      <c r="G37" s="64">
        <v>55972</v>
      </c>
      <c r="H37" s="91"/>
    </row>
    <row r="38" spans="2:8" ht="15">
      <c r="B38" s="46" t="s">
        <v>18</v>
      </c>
      <c r="D38" s="91"/>
      <c r="E38" s="67"/>
      <c r="F38" s="102"/>
      <c r="G38" s="67"/>
      <c r="H38" s="91"/>
    </row>
    <row r="39" spans="3:8" ht="15">
      <c r="C39" s="98" t="s">
        <v>43</v>
      </c>
      <c r="D39" s="91"/>
      <c r="E39" s="67">
        <v>1586</v>
      </c>
      <c r="F39" s="102"/>
      <c r="G39" s="67">
        <v>1586</v>
      </c>
      <c r="H39" s="83"/>
    </row>
    <row r="40" spans="3:8" ht="15" hidden="1">
      <c r="C40" s="98" t="s">
        <v>19</v>
      </c>
      <c r="D40" s="91"/>
      <c r="E40" s="67">
        <v>0</v>
      </c>
      <c r="F40" s="102"/>
      <c r="G40" s="67">
        <v>0</v>
      </c>
      <c r="H40" s="83"/>
    </row>
    <row r="41" spans="3:8" ht="15" hidden="1">
      <c r="C41" s="98" t="s">
        <v>20</v>
      </c>
      <c r="D41" s="91"/>
      <c r="E41" s="67">
        <v>0</v>
      </c>
      <c r="F41" s="102"/>
      <c r="G41" s="67">
        <v>0</v>
      </c>
      <c r="H41" s="83"/>
    </row>
    <row r="42" spans="3:8" ht="15">
      <c r="C42" s="98" t="s">
        <v>44</v>
      </c>
      <c r="D42" s="91"/>
      <c r="E42" s="62">
        <f>26776-687</f>
        <v>26089</v>
      </c>
      <c r="F42" s="102"/>
      <c r="G42" s="62">
        <v>15820</v>
      </c>
      <c r="H42" s="83"/>
    </row>
    <row r="43" spans="2:8" ht="15">
      <c r="B43" s="46"/>
      <c r="D43" s="91"/>
      <c r="E43" s="67"/>
      <c r="F43" s="102"/>
      <c r="G43" s="67"/>
      <c r="H43" s="83"/>
    </row>
    <row r="44" spans="2:8" ht="15">
      <c r="B44" s="46"/>
      <c r="D44" s="91"/>
      <c r="E44" s="62">
        <f>SUM(E37:E42)</f>
        <v>83647</v>
      </c>
      <c r="F44" s="102"/>
      <c r="G44" s="62">
        <f>SUM(G37:G42)</f>
        <v>73378</v>
      </c>
      <c r="H44" s="83"/>
    </row>
    <row r="45" spans="2:8" ht="15">
      <c r="B45" s="46"/>
      <c r="D45" s="91"/>
      <c r="E45" s="97"/>
      <c r="F45" s="102"/>
      <c r="G45" s="97"/>
      <c r="H45" s="91"/>
    </row>
    <row r="46" spans="1:8" ht="15">
      <c r="A46" s="45">
        <v>10</v>
      </c>
      <c r="B46" s="46" t="s">
        <v>140</v>
      </c>
      <c r="D46" s="91"/>
      <c r="E46" s="97">
        <v>0</v>
      </c>
      <c r="F46" s="102"/>
      <c r="G46" s="97">
        <v>0</v>
      </c>
      <c r="H46" s="91"/>
    </row>
    <row r="47" spans="1:8" ht="15">
      <c r="A47" s="45">
        <v>11</v>
      </c>
      <c r="B47" s="46" t="s">
        <v>39</v>
      </c>
      <c r="D47" s="91"/>
      <c r="E47" s="97">
        <f>5174-2022</f>
        <v>3152</v>
      </c>
      <c r="F47" s="102"/>
      <c r="G47" s="97">
        <v>4841</v>
      </c>
      <c r="H47" s="91"/>
    </row>
    <row r="48" spans="1:8" ht="15">
      <c r="A48" s="45">
        <v>12</v>
      </c>
      <c r="B48" s="46" t="s">
        <v>141</v>
      </c>
      <c r="D48" s="91"/>
      <c r="E48" s="97"/>
      <c r="F48" s="102"/>
      <c r="G48" s="97"/>
      <c r="H48" s="91"/>
    </row>
    <row r="49" spans="2:8" ht="15">
      <c r="B49" s="46"/>
      <c r="C49" s="98" t="s">
        <v>40</v>
      </c>
      <c r="D49" s="91"/>
      <c r="E49" s="97">
        <v>1801</v>
      </c>
      <c r="F49" s="102"/>
      <c r="G49" s="97">
        <v>1801</v>
      </c>
      <c r="H49" s="91"/>
    </row>
    <row r="50" spans="2:8" ht="15">
      <c r="B50" s="46"/>
      <c r="C50" s="98" t="s">
        <v>41</v>
      </c>
      <c r="D50" s="91"/>
      <c r="E50" s="97">
        <v>0</v>
      </c>
      <c r="F50" s="102"/>
      <c r="G50" s="97">
        <v>0</v>
      </c>
      <c r="H50" s="91"/>
    </row>
    <row r="51" spans="4:8" ht="7.5" customHeight="1">
      <c r="D51" s="91"/>
      <c r="E51" s="103"/>
      <c r="F51" s="102"/>
      <c r="G51" s="103"/>
      <c r="H51" s="83"/>
    </row>
    <row r="52" spans="1:8" ht="18" customHeight="1" thickBot="1">
      <c r="A52" s="94"/>
      <c r="B52" s="94"/>
      <c r="C52" s="93"/>
      <c r="D52" s="104"/>
      <c r="E52" s="107">
        <f>SUM(E44:E51)</f>
        <v>88600</v>
      </c>
      <c r="F52" s="106"/>
      <c r="G52" s="107">
        <f>SUM(G44:G51)</f>
        <v>80020</v>
      </c>
      <c r="H52" s="91"/>
    </row>
    <row r="53" spans="1:8" ht="15.75" thickTop="1">
      <c r="A53" s="45">
        <v>13</v>
      </c>
      <c r="B53" s="92" t="s">
        <v>142</v>
      </c>
      <c r="D53" s="91"/>
      <c r="E53" s="83">
        <f>(E44/55972)*100</f>
        <v>149.4443650396627</v>
      </c>
      <c r="F53" s="83"/>
      <c r="G53" s="83">
        <v>131</v>
      </c>
      <c r="H53" s="83"/>
    </row>
    <row r="54" spans="4:8" ht="15">
      <c r="D54" s="91"/>
      <c r="E54" s="83"/>
      <c r="F54" s="83"/>
      <c r="G54" s="83"/>
      <c r="H54" s="83"/>
    </row>
    <row r="55" spans="4:8" ht="15">
      <c r="D55" s="91"/>
      <c r="E55" s="83"/>
      <c r="F55" s="83"/>
      <c r="G55" s="83"/>
      <c r="H55" s="83"/>
    </row>
    <row r="56" spans="4:8" ht="15">
      <c r="D56" s="91"/>
      <c r="E56" s="83"/>
      <c r="F56" s="83"/>
      <c r="G56" s="83"/>
      <c r="H56" s="83"/>
    </row>
    <row r="57" spans="4:8" ht="15">
      <c r="D57" s="91"/>
      <c r="E57" s="91"/>
      <c r="F57" s="83"/>
      <c r="G57" s="91"/>
      <c r="H57" s="91"/>
    </row>
    <row r="58" spans="4:8" ht="15">
      <c r="D58" s="91"/>
      <c r="E58" s="91"/>
      <c r="F58" s="83"/>
      <c r="G58" s="91"/>
      <c r="H58" s="91"/>
    </row>
    <row r="59" ht="15">
      <c r="F59" s="50"/>
    </row>
    <row r="60" ht="15">
      <c r="F60" s="50"/>
    </row>
    <row r="61" ht="15">
      <c r="F61" s="50"/>
    </row>
    <row r="62" ht="15">
      <c r="F62" s="50"/>
    </row>
    <row r="63" ht="15">
      <c r="F63" s="50"/>
    </row>
    <row r="64" ht="15">
      <c r="F64" s="50"/>
    </row>
    <row r="65" ht="15">
      <c r="F65" s="50"/>
    </row>
    <row r="66" ht="15">
      <c r="F66" s="50"/>
    </row>
    <row r="67" ht="15">
      <c r="F67" s="50"/>
    </row>
    <row r="68" ht="15">
      <c r="F68" s="50"/>
    </row>
    <row r="69" ht="15">
      <c r="F69" s="50"/>
    </row>
    <row r="70" ht="15">
      <c r="F70" s="50"/>
    </row>
    <row r="71" ht="15">
      <c r="F71" s="50"/>
    </row>
    <row r="72" ht="15">
      <c r="F72" s="50"/>
    </row>
    <row r="73" ht="15">
      <c r="F73" s="50"/>
    </row>
    <row r="74" ht="15">
      <c r="F74" s="50"/>
    </row>
    <row r="75" ht="15">
      <c r="F75" s="50"/>
    </row>
    <row r="76" ht="15">
      <c r="F76" s="50"/>
    </row>
    <row r="77" ht="15">
      <c r="F77" s="50"/>
    </row>
  </sheetData>
  <printOptions horizontalCentered="1"/>
  <pageMargins left="0" right="0" top="0.5" bottom="0" header="0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2000-03-25T06:31:58Z</cp:lastPrinted>
  <dcterms:created xsi:type="dcterms:W3CDTF">1999-06-19T04:04:48Z</dcterms:created>
  <dcterms:modified xsi:type="dcterms:W3CDTF">2000-03-25T02:28:03Z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